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80" yWindow="30" windowWidth="14955" windowHeight="13680"/>
  </bookViews>
  <sheets>
    <sheet name="A-1a - total" sheetId="1" r:id="rId1"/>
    <sheet name="A-1b-econ.activity 2010-2015" sheetId="4" r:id="rId2"/>
    <sheet name="A-1c-econ.activity 2016-2023" sheetId="5" r:id="rId3"/>
    <sheet name="Metadata" sheetId="6" r:id="rId4"/>
  </sheets>
  <definedNames>
    <definedName name="_xlnm.Print_Area" localSheetId="0">'A-1a - total'!$A$1:$AC$77</definedName>
  </definedNames>
  <calcPr calcId="145621"/>
</workbook>
</file>

<file path=xl/calcChain.xml><?xml version="1.0" encoding="utf-8"?>
<calcChain xmlns="http://schemas.openxmlformats.org/spreadsheetml/2006/main">
  <c r="AC66" i="1" l="1"/>
  <c r="AB66" i="1"/>
  <c r="AA66" i="1"/>
  <c r="Z66" i="1"/>
  <c r="Y66" i="1"/>
  <c r="X66" i="1"/>
  <c r="W66" i="1"/>
  <c r="V66" i="1"/>
  <c r="U66" i="1"/>
  <c r="T66" i="1"/>
  <c r="S66" i="1"/>
  <c r="R66" i="1"/>
  <c r="Q66" i="1"/>
  <c r="P66" i="1"/>
  <c r="O66" i="1"/>
  <c r="N66" i="1"/>
  <c r="M66" i="1"/>
  <c r="L66" i="1"/>
  <c r="K66" i="1"/>
  <c r="J66" i="1"/>
  <c r="I66" i="1"/>
  <c r="H66" i="1"/>
  <c r="G66" i="1"/>
  <c r="F66" i="1"/>
  <c r="E66" i="1"/>
  <c r="D66" i="1"/>
  <c r="AC65" i="1"/>
  <c r="AB65" i="1"/>
  <c r="AA65" i="1"/>
  <c r="Z65" i="1"/>
  <c r="Y65" i="1"/>
  <c r="X65" i="1"/>
  <c r="W65" i="1"/>
  <c r="V65" i="1"/>
  <c r="U65" i="1"/>
  <c r="T65" i="1"/>
  <c r="S65" i="1"/>
  <c r="R65" i="1"/>
  <c r="Q65" i="1"/>
  <c r="P65" i="1"/>
  <c r="O65" i="1"/>
  <c r="N65" i="1"/>
  <c r="M65" i="1"/>
  <c r="L65" i="1"/>
  <c r="K65" i="1"/>
  <c r="J65" i="1"/>
  <c r="I65" i="1"/>
  <c r="H65" i="1"/>
  <c r="G65" i="1"/>
  <c r="F65" i="1"/>
  <c r="E65" i="1"/>
  <c r="D65" i="1"/>
  <c r="AC64" i="1"/>
  <c r="AB64" i="1"/>
  <c r="AA64" i="1"/>
  <c r="Z64" i="1"/>
  <c r="Y64" i="1"/>
  <c r="X64" i="1"/>
  <c r="W64" i="1"/>
  <c r="V64" i="1"/>
  <c r="U64" i="1"/>
  <c r="T64" i="1"/>
  <c r="S64" i="1"/>
  <c r="R64" i="1"/>
  <c r="Q64" i="1"/>
  <c r="P64" i="1"/>
  <c r="O64" i="1"/>
  <c r="N64" i="1"/>
  <c r="M64" i="1"/>
  <c r="L64" i="1"/>
  <c r="K64" i="1"/>
  <c r="J64" i="1"/>
  <c r="I64" i="1"/>
  <c r="H64" i="1"/>
  <c r="G64" i="1"/>
  <c r="F64" i="1"/>
  <c r="E64" i="1"/>
  <c r="D64" i="1"/>
  <c r="AC63" i="1"/>
  <c r="AB63" i="1"/>
  <c r="AA63" i="1"/>
  <c r="Z63" i="1"/>
  <c r="Y63" i="1"/>
  <c r="X63" i="1"/>
  <c r="W63" i="1"/>
  <c r="V63" i="1"/>
  <c r="U63" i="1"/>
  <c r="T63" i="1"/>
  <c r="S63" i="1"/>
  <c r="R63" i="1"/>
  <c r="Q63" i="1"/>
  <c r="P63" i="1"/>
  <c r="O63" i="1"/>
  <c r="N63" i="1"/>
  <c r="M63" i="1"/>
  <c r="L63" i="1"/>
  <c r="K63" i="1"/>
  <c r="J63" i="1"/>
  <c r="I63" i="1"/>
  <c r="H63" i="1"/>
  <c r="G63" i="1"/>
  <c r="F63" i="1"/>
  <c r="E63" i="1"/>
  <c r="D63" i="1"/>
  <c r="AC62" i="1"/>
  <c r="AB62" i="1"/>
  <c r="AA62" i="1"/>
  <c r="Z62" i="1"/>
  <c r="Y62" i="1"/>
  <c r="X62" i="1"/>
  <c r="W62" i="1"/>
  <c r="V62" i="1"/>
  <c r="U62" i="1"/>
  <c r="T62" i="1"/>
  <c r="S62" i="1"/>
  <c r="R62" i="1"/>
  <c r="Q62" i="1"/>
  <c r="P62" i="1"/>
  <c r="O62" i="1"/>
  <c r="N62" i="1"/>
  <c r="M62" i="1"/>
  <c r="L62" i="1"/>
  <c r="K62" i="1"/>
  <c r="J62" i="1"/>
  <c r="I62" i="1"/>
  <c r="H62" i="1"/>
  <c r="G62" i="1"/>
  <c r="F62" i="1"/>
  <c r="E62" i="1"/>
  <c r="D62" i="1"/>
  <c r="AC61" i="1"/>
  <c r="AB61" i="1"/>
  <c r="AA61" i="1"/>
  <c r="Z61" i="1"/>
  <c r="Y61" i="1"/>
  <c r="X61" i="1"/>
  <c r="W61" i="1"/>
  <c r="V61" i="1"/>
  <c r="U61" i="1"/>
  <c r="T61" i="1"/>
  <c r="S61" i="1"/>
  <c r="R61" i="1"/>
  <c r="Q61" i="1"/>
  <c r="P61" i="1"/>
  <c r="O61" i="1"/>
  <c r="N61" i="1"/>
  <c r="M61" i="1"/>
  <c r="L61" i="1"/>
  <c r="K61" i="1"/>
  <c r="J61" i="1"/>
  <c r="I61" i="1"/>
  <c r="H61" i="1"/>
  <c r="G61" i="1"/>
  <c r="F61" i="1"/>
  <c r="E61" i="1"/>
  <c r="D61" i="1"/>
  <c r="AC60" i="1"/>
  <c r="AB60" i="1"/>
  <c r="AA60" i="1"/>
  <c r="Z60" i="1"/>
  <c r="Y60" i="1"/>
  <c r="X60" i="1"/>
  <c r="W60" i="1"/>
  <c r="V60" i="1"/>
  <c r="U60" i="1"/>
  <c r="T60" i="1"/>
  <c r="S60" i="1"/>
  <c r="R60" i="1"/>
  <c r="Q60" i="1"/>
  <c r="P60" i="1"/>
  <c r="O60" i="1"/>
  <c r="N60" i="1"/>
  <c r="M60" i="1"/>
  <c r="L60" i="1"/>
  <c r="K60" i="1"/>
  <c r="J60" i="1"/>
  <c r="I60" i="1"/>
  <c r="H60" i="1"/>
  <c r="G60" i="1"/>
  <c r="F60" i="1"/>
  <c r="E60" i="1"/>
  <c r="D60" i="1"/>
  <c r="AC59" i="1"/>
  <c r="AB59" i="1"/>
  <c r="AA59" i="1"/>
  <c r="Z59" i="1"/>
  <c r="Y59" i="1"/>
  <c r="X59" i="1"/>
  <c r="W59" i="1"/>
  <c r="V59" i="1"/>
  <c r="U59" i="1"/>
  <c r="T59" i="1"/>
  <c r="S59" i="1"/>
  <c r="R59" i="1"/>
  <c r="Q59" i="1"/>
  <c r="P59" i="1"/>
  <c r="O59" i="1"/>
  <c r="N59" i="1"/>
  <c r="M59" i="1"/>
  <c r="L59" i="1"/>
  <c r="K59" i="1"/>
  <c r="J59" i="1"/>
  <c r="I59" i="1"/>
  <c r="H59" i="1"/>
  <c r="G59" i="1"/>
  <c r="F59" i="1"/>
  <c r="E59" i="1"/>
  <c r="D59" i="1"/>
  <c r="AC55" i="1"/>
  <c r="AB55" i="1"/>
  <c r="AA55" i="1"/>
  <c r="Z55" i="1"/>
  <c r="Y55" i="1"/>
  <c r="X55" i="1"/>
  <c r="W55" i="1"/>
  <c r="V55" i="1"/>
  <c r="U55" i="1"/>
  <c r="T55" i="1"/>
  <c r="S55" i="1"/>
  <c r="R55" i="1"/>
  <c r="Q55" i="1"/>
  <c r="P55" i="1"/>
  <c r="O55" i="1"/>
  <c r="N55" i="1"/>
  <c r="M55" i="1"/>
  <c r="L55" i="1"/>
  <c r="K55" i="1"/>
  <c r="J55" i="1"/>
  <c r="I55" i="1"/>
  <c r="H55" i="1"/>
  <c r="G55" i="1"/>
  <c r="F55" i="1"/>
  <c r="E55" i="1"/>
  <c r="D55" i="1"/>
  <c r="AC54" i="1"/>
  <c r="AB54" i="1"/>
  <c r="AA54" i="1"/>
  <c r="Z54" i="1"/>
  <c r="Y54" i="1"/>
  <c r="X54" i="1"/>
  <c r="W54" i="1"/>
  <c r="V54" i="1"/>
  <c r="U54" i="1"/>
  <c r="T54" i="1"/>
  <c r="S54" i="1"/>
  <c r="R54" i="1"/>
  <c r="Q54" i="1"/>
  <c r="P54" i="1"/>
  <c r="O54" i="1"/>
  <c r="N54" i="1"/>
  <c r="M54" i="1"/>
  <c r="L54" i="1"/>
  <c r="K54" i="1"/>
  <c r="J54" i="1"/>
  <c r="I54" i="1"/>
  <c r="H54" i="1"/>
  <c r="G54" i="1"/>
  <c r="F54" i="1"/>
  <c r="E54" i="1"/>
  <c r="D54" i="1"/>
  <c r="AC53" i="1"/>
  <c r="AB53" i="1"/>
  <c r="AA53" i="1"/>
  <c r="Z53" i="1"/>
  <c r="Y53" i="1"/>
  <c r="X53" i="1"/>
  <c r="W53" i="1"/>
  <c r="V53" i="1"/>
  <c r="U53" i="1"/>
  <c r="T53" i="1"/>
  <c r="S53" i="1"/>
  <c r="R53" i="1"/>
  <c r="Q53" i="1"/>
  <c r="P53" i="1"/>
  <c r="O53" i="1"/>
  <c r="N53" i="1"/>
  <c r="M53" i="1"/>
  <c r="L53" i="1"/>
  <c r="K53" i="1"/>
  <c r="J53" i="1"/>
  <c r="I53" i="1"/>
  <c r="H53" i="1"/>
  <c r="G53" i="1"/>
  <c r="F53" i="1"/>
  <c r="E53" i="1"/>
  <c r="D53" i="1"/>
  <c r="AC52" i="1"/>
  <c r="AB52" i="1"/>
  <c r="AA52" i="1"/>
  <c r="Z52" i="1"/>
  <c r="Y52" i="1"/>
  <c r="X52" i="1"/>
  <c r="W52" i="1"/>
  <c r="V52" i="1"/>
  <c r="U52" i="1"/>
  <c r="T52" i="1"/>
  <c r="S52" i="1"/>
  <c r="R52" i="1"/>
  <c r="Q52" i="1"/>
  <c r="P52" i="1"/>
  <c r="O52" i="1"/>
  <c r="N52" i="1"/>
  <c r="M52" i="1"/>
  <c r="L52" i="1"/>
  <c r="K52" i="1"/>
  <c r="J52" i="1"/>
  <c r="I52" i="1"/>
  <c r="H52" i="1"/>
  <c r="G52" i="1"/>
  <c r="F52" i="1"/>
  <c r="E52" i="1"/>
  <c r="D52" i="1"/>
  <c r="AC51" i="1"/>
  <c r="AB51" i="1"/>
  <c r="AA51" i="1"/>
  <c r="Z51" i="1"/>
  <c r="Y51" i="1"/>
  <c r="X51" i="1"/>
  <c r="W51" i="1"/>
  <c r="V51" i="1"/>
  <c r="U51" i="1"/>
  <c r="T51" i="1"/>
  <c r="S51" i="1"/>
  <c r="R51" i="1"/>
  <c r="Q51" i="1"/>
  <c r="P51" i="1"/>
  <c r="O51" i="1"/>
  <c r="N51" i="1"/>
  <c r="M51" i="1"/>
  <c r="L51" i="1"/>
  <c r="K51" i="1"/>
  <c r="J51" i="1"/>
  <c r="I51" i="1"/>
  <c r="H51" i="1"/>
  <c r="G51" i="1"/>
  <c r="F51" i="1"/>
  <c r="E51" i="1"/>
  <c r="D51" i="1"/>
  <c r="AC50" i="1"/>
  <c r="AB50" i="1"/>
  <c r="AA50" i="1"/>
  <c r="Z50" i="1"/>
  <c r="Y50" i="1"/>
  <c r="X50" i="1"/>
  <c r="W50" i="1"/>
  <c r="V50" i="1"/>
  <c r="U50" i="1"/>
  <c r="T50" i="1"/>
  <c r="S50" i="1"/>
  <c r="R50" i="1"/>
  <c r="Q50" i="1"/>
  <c r="P50" i="1"/>
  <c r="O50" i="1"/>
  <c r="N50" i="1"/>
  <c r="M50" i="1"/>
  <c r="L50" i="1"/>
  <c r="K50" i="1"/>
  <c r="J50" i="1"/>
  <c r="I50" i="1"/>
  <c r="H50" i="1"/>
  <c r="G50" i="1"/>
  <c r="F50" i="1"/>
  <c r="E50" i="1"/>
  <c r="D50" i="1"/>
  <c r="AC49" i="1"/>
  <c r="AB49" i="1"/>
  <c r="AA49" i="1"/>
  <c r="Z49" i="1"/>
  <c r="Y49" i="1"/>
  <c r="X49" i="1"/>
  <c r="W49" i="1"/>
  <c r="V49" i="1"/>
  <c r="U49" i="1"/>
  <c r="T49" i="1"/>
  <c r="S49" i="1"/>
  <c r="R49" i="1"/>
  <c r="Q49" i="1"/>
  <c r="P49" i="1"/>
  <c r="O49" i="1"/>
  <c r="N49" i="1"/>
  <c r="M49" i="1"/>
  <c r="L49" i="1"/>
  <c r="K49" i="1"/>
  <c r="J49" i="1"/>
  <c r="I49" i="1"/>
  <c r="H49" i="1"/>
  <c r="G49" i="1"/>
  <c r="F49" i="1"/>
  <c r="E49" i="1"/>
  <c r="D49" i="1"/>
  <c r="AC48" i="1"/>
  <c r="AB48" i="1"/>
  <c r="AA48" i="1"/>
  <c r="Z48" i="1"/>
  <c r="Y48" i="1"/>
  <c r="X48" i="1"/>
  <c r="W48" i="1"/>
  <c r="V48" i="1"/>
  <c r="U48" i="1"/>
  <c r="T48" i="1"/>
  <c r="S48" i="1"/>
  <c r="R48" i="1"/>
  <c r="Q48" i="1"/>
  <c r="P48" i="1"/>
  <c r="O48" i="1"/>
  <c r="N48" i="1"/>
  <c r="M48" i="1"/>
  <c r="L48" i="1"/>
  <c r="K48" i="1"/>
  <c r="J48" i="1"/>
  <c r="I48" i="1"/>
  <c r="H48" i="1"/>
  <c r="G48" i="1"/>
  <c r="F48" i="1"/>
  <c r="E48" i="1"/>
  <c r="D48" i="1"/>
  <c r="AC44" i="1"/>
  <c r="AB44" i="1"/>
  <c r="AA44" i="1"/>
  <c r="Z44" i="1"/>
  <c r="Y44" i="1"/>
  <c r="X44" i="1"/>
  <c r="W44" i="1"/>
  <c r="V44" i="1"/>
  <c r="U44" i="1"/>
  <c r="T44" i="1"/>
  <c r="S44" i="1"/>
  <c r="R44" i="1"/>
  <c r="Q44" i="1"/>
  <c r="P44" i="1"/>
  <c r="O44" i="1"/>
  <c r="N44" i="1"/>
  <c r="M44" i="1"/>
  <c r="L44" i="1"/>
  <c r="K44" i="1"/>
  <c r="J44" i="1"/>
  <c r="I44" i="1"/>
  <c r="H44" i="1"/>
  <c r="G44" i="1"/>
  <c r="F44" i="1"/>
  <c r="E44" i="1"/>
  <c r="D44" i="1"/>
  <c r="AC43" i="1"/>
  <c r="AB43" i="1"/>
  <c r="AA43" i="1"/>
  <c r="Z43" i="1"/>
  <c r="Y43" i="1"/>
  <c r="X43" i="1"/>
  <c r="W43" i="1"/>
  <c r="V43" i="1"/>
  <c r="U43" i="1"/>
  <c r="T43" i="1"/>
  <c r="S43" i="1"/>
  <c r="R43" i="1"/>
  <c r="Q43" i="1"/>
  <c r="P43" i="1"/>
  <c r="O43" i="1"/>
  <c r="N43" i="1"/>
  <c r="M43" i="1"/>
  <c r="L43" i="1"/>
  <c r="K43" i="1"/>
  <c r="J43" i="1"/>
  <c r="I43" i="1"/>
  <c r="H43" i="1"/>
  <c r="G43" i="1"/>
  <c r="F43" i="1"/>
  <c r="E43" i="1"/>
  <c r="D43" i="1"/>
  <c r="AC42" i="1"/>
  <c r="AB42" i="1"/>
  <c r="AA42" i="1"/>
  <c r="Z42" i="1"/>
  <c r="Y42" i="1"/>
  <c r="X42" i="1"/>
  <c r="W42" i="1"/>
  <c r="V42" i="1"/>
  <c r="U42" i="1"/>
  <c r="T42" i="1"/>
  <c r="S42" i="1"/>
  <c r="R42" i="1"/>
  <c r="Q42" i="1"/>
  <c r="P42" i="1"/>
  <c r="O42" i="1"/>
  <c r="N42" i="1"/>
  <c r="M42" i="1"/>
  <c r="L42" i="1"/>
  <c r="K42" i="1"/>
  <c r="J42" i="1"/>
  <c r="I42" i="1"/>
  <c r="H42" i="1"/>
  <c r="G42" i="1"/>
  <c r="F42" i="1"/>
  <c r="E42" i="1"/>
  <c r="D42" i="1"/>
  <c r="AC41" i="1"/>
  <c r="AB41" i="1"/>
  <c r="AA41" i="1"/>
  <c r="Z41" i="1"/>
  <c r="Y41" i="1"/>
  <c r="X41" i="1"/>
  <c r="W41" i="1"/>
  <c r="V41" i="1"/>
  <c r="U41" i="1"/>
  <c r="T41" i="1"/>
  <c r="S41" i="1"/>
  <c r="R41" i="1"/>
  <c r="Q41" i="1"/>
  <c r="P41" i="1"/>
  <c r="O41" i="1"/>
  <c r="N41" i="1"/>
  <c r="M41" i="1"/>
  <c r="L41" i="1"/>
  <c r="K41" i="1"/>
  <c r="J41" i="1"/>
  <c r="I41" i="1"/>
  <c r="H41" i="1"/>
  <c r="G41" i="1"/>
  <c r="F41" i="1"/>
  <c r="E41" i="1"/>
  <c r="D41" i="1"/>
  <c r="AC40" i="1"/>
  <c r="AB40" i="1"/>
  <c r="AA40" i="1"/>
  <c r="Z40" i="1"/>
  <c r="Y40" i="1"/>
  <c r="X40" i="1"/>
  <c r="W40" i="1"/>
  <c r="V40" i="1"/>
  <c r="U40" i="1"/>
  <c r="T40" i="1"/>
  <c r="S40" i="1"/>
  <c r="R40" i="1"/>
  <c r="Q40" i="1"/>
  <c r="P40" i="1"/>
  <c r="O40" i="1"/>
  <c r="N40" i="1"/>
  <c r="M40" i="1"/>
  <c r="L40" i="1"/>
  <c r="K40" i="1"/>
  <c r="J40" i="1"/>
  <c r="I40" i="1"/>
  <c r="H40" i="1"/>
  <c r="G40" i="1"/>
  <c r="F40" i="1"/>
  <c r="E40" i="1"/>
  <c r="D40" i="1"/>
  <c r="AC39" i="1"/>
  <c r="AB39" i="1"/>
  <c r="AA39" i="1"/>
  <c r="Z39" i="1"/>
  <c r="Y39" i="1"/>
  <c r="X39" i="1"/>
  <c r="W39" i="1"/>
  <c r="V39" i="1"/>
  <c r="U39" i="1"/>
  <c r="T39" i="1"/>
  <c r="S39" i="1"/>
  <c r="R39" i="1"/>
  <c r="Q39" i="1"/>
  <c r="P39" i="1"/>
  <c r="O39" i="1"/>
  <c r="N39" i="1"/>
  <c r="M39" i="1"/>
  <c r="L39" i="1"/>
  <c r="K39" i="1"/>
  <c r="J39" i="1"/>
  <c r="I39" i="1"/>
  <c r="H39" i="1"/>
  <c r="G39" i="1"/>
  <c r="F39" i="1"/>
  <c r="E39" i="1"/>
  <c r="D39" i="1"/>
  <c r="AC38" i="1"/>
  <c r="AB38" i="1"/>
  <c r="AA38" i="1"/>
  <c r="Z38" i="1"/>
  <c r="Y38" i="1"/>
  <c r="X38" i="1"/>
  <c r="W38" i="1"/>
  <c r="V38" i="1"/>
  <c r="U38" i="1"/>
  <c r="T38" i="1"/>
  <c r="S38" i="1"/>
  <c r="R38" i="1"/>
  <c r="Q38" i="1"/>
  <c r="P38" i="1"/>
  <c r="O38" i="1"/>
  <c r="N38" i="1"/>
  <c r="M38" i="1"/>
  <c r="L38" i="1"/>
  <c r="K38" i="1"/>
  <c r="J38" i="1"/>
  <c r="I38" i="1"/>
  <c r="H38" i="1"/>
  <c r="G38" i="1"/>
  <c r="F38" i="1"/>
  <c r="E38" i="1"/>
  <c r="D38" i="1"/>
  <c r="AC37" i="1"/>
  <c r="AB37" i="1"/>
  <c r="AA37" i="1"/>
  <c r="Z37" i="1"/>
  <c r="Y37" i="1"/>
  <c r="X37" i="1"/>
  <c r="W37" i="1"/>
  <c r="V37" i="1"/>
  <c r="U37" i="1"/>
  <c r="T37" i="1"/>
  <c r="S37" i="1"/>
  <c r="R37" i="1"/>
  <c r="Q37" i="1"/>
  <c r="P37" i="1"/>
  <c r="O37" i="1"/>
  <c r="N37" i="1"/>
  <c r="M37" i="1"/>
  <c r="L37" i="1"/>
  <c r="K37" i="1"/>
  <c r="J37" i="1"/>
  <c r="I37" i="1"/>
  <c r="H37" i="1"/>
  <c r="G37" i="1"/>
  <c r="F37" i="1"/>
  <c r="E37" i="1"/>
  <c r="D37" i="1"/>
  <c r="AC24" i="1"/>
  <c r="AB24" i="1"/>
  <c r="AA24" i="1"/>
  <c r="Z24" i="1"/>
  <c r="Y24" i="1"/>
  <c r="X24" i="1"/>
  <c r="W24" i="1"/>
  <c r="V24" i="1"/>
  <c r="U24" i="1"/>
  <c r="T24" i="1"/>
  <c r="S24" i="1"/>
  <c r="R24" i="1"/>
  <c r="Q24" i="1"/>
  <c r="P24" i="1"/>
  <c r="O24" i="1"/>
  <c r="N24" i="1"/>
  <c r="M24" i="1"/>
  <c r="L24" i="1"/>
  <c r="K24" i="1"/>
  <c r="J24" i="1"/>
  <c r="I24" i="1"/>
  <c r="H24" i="1"/>
  <c r="G24" i="1"/>
  <c r="F24" i="1"/>
  <c r="E24" i="1"/>
  <c r="D24" i="1"/>
  <c r="AC21" i="1"/>
  <c r="AB21" i="1"/>
  <c r="AA21" i="1"/>
  <c r="Z21" i="1"/>
  <c r="Y21" i="1"/>
  <c r="X21" i="1"/>
  <c r="W21" i="1"/>
  <c r="V21" i="1"/>
  <c r="U21" i="1"/>
  <c r="T21" i="1"/>
  <c r="S21" i="1"/>
  <c r="R21" i="1"/>
  <c r="Q21" i="1"/>
  <c r="P21" i="1"/>
  <c r="O21" i="1"/>
  <c r="N21" i="1"/>
  <c r="M21" i="1"/>
  <c r="L21" i="1"/>
  <c r="K21" i="1"/>
  <c r="J21" i="1"/>
  <c r="I21" i="1"/>
  <c r="H21" i="1"/>
  <c r="G21" i="1"/>
  <c r="F21" i="1"/>
  <c r="E21" i="1"/>
  <c r="D21" i="1"/>
  <c r="AC19" i="1"/>
  <c r="AB19" i="1"/>
  <c r="AC18" i="1"/>
  <c r="AB18" i="1"/>
  <c r="AA18" i="1"/>
  <c r="Z18" i="1"/>
  <c r="Y18" i="1"/>
  <c r="X18" i="1"/>
  <c r="W18" i="1"/>
  <c r="V18" i="1"/>
  <c r="U18" i="1"/>
  <c r="T18" i="1"/>
  <c r="S18" i="1"/>
  <c r="R18" i="1"/>
  <c r="Q18" i="1"/>
  <c r="P18" i="1"/>
  <c r="O18" i="1"/>
  <c r="N18" i="1"/>
  <c r="M18" i="1"/>
  <c r="L18" i="1"/>
  <c r="K18" i="1"/>
  <c r="J18" i="1"/>
  <c r="I18" i="1"/>
  <c r="H18" i="1"/>
  <c r="G18" i="1"/>
  <c r="F18" i="1"/>
  <c r="E18" i="1"/>
  <c r="D18" i="1"/>
  <c r="AC15" i="1"/>
  <c r="AB15" i="1"/>
  <c r="AA15" i="1"/>
  <c r="Z15" i="1"/>
  <c r="Y15" i="1"/>
  <c r="X15" i="1"/>
  <c r="W15" i="1"/>
  <c r="V15" i="1"/>
  <c r="U15" i="1"/>
  <c r="T15" i="1"/>
  <c r="S15" i="1"/>
  <c r="R15" i="1"/>
  <c r="Q15" i="1"/>
  <c r="P15" i="1"/>
  <c r="O15" i="1"/>
  <c r="N15" i="1"/>
  <c r="M15" i="1"/>
  <c r="L15" i="1"/>
  <c r="K15" i="1"/>
  <c r="J15" i="1"/>
  <c r="I15" i="1"/>
  <c r="H15" i="1"/>
  <c r="G15" i="1"/>
  <c r="F15" i="1"/>
  <c r="E15" i="1"/>
  <c r="D15" i="1"/>
  <c r="AC12" i="1"/>
  <c r="AB12" i="1"/>
  <c r="AA12" i="1"/>
  <c r="Z12" i="1"/>
  <c r="Y12" i="1"/>
  <c r="X12" i="1"/>
  <c r="W12" i="1"/>
  <c r="V12" i="1"/>
  <c r="U12" i="1"/>
  <c r="T12" i="1"/>
  <c r="S12" i="1"/>
  <c r="R12" i="1"/>
  <c r="Q12" i="1"/>
  <c r="P12" i="1"/>
  <c r="O12" i="1"/>
  <c r="N12" i="1"/>
  <c r="M12" i="1"/>
  <c r="L12" i="1"/>
  <c r="K12" i="1"/>
  <c r="J12" i="1"/>
  <c r="I12" i="1"/>
  <c r="H12" i="1"/>
  <c r="G12" i="1"/>
  <c r="F12" i="1"/>
  <c r="E12" i="1"/>
  <c r="D12" i="1"/>
  <c r="AC5" i="1"/>
  <c r="AC10" i="1" s="1"/>
  <c r="AB5" i="1"/>
  <c r="AB10" i="1" s="1"/>
  <c r="AA5" i="1"/>
  <c r="AA10" i="1" s="1"/>
  <c r="Z5" i="1"/>
  <c r="Z10" i="1" s="1"/>
  <c r="Y5" i="1"/>
  <c r="Y10" i="1" s="1"/>
  <c r="X5" i="1"/>
  <c r="X10" i="1" s="1"/>
  <c r="W5" i="1"/>
  <c r="W10" i="1" s="1"/>
  <c r="V5" i="1"/>
  <c r="V10" i="1" s="1"/>
  <c r="U5" i="1"/>
  <c r="U10" i="1" s="1"/>
  <c r="T5" i="1"/>
  <c r="T10" i="1" s="1"/>
  <c r="S5" i="1"/>
  <c r="S10" i="1" s="1"/>
  <c r="R5" i="1"/>
  <c r="R10" i="1" s="1"/>
  <c r="Q5" i="1"/>
  <c r="Q10" i="1" s="1"/>
  <c r="P5" i="1"/>
  <c r="P10" i="1" s="1"/>
  <c r="O5" i="1"/>
  <c r="O10" i="1" s="1"/>
  <c r="N5" i="1"/>
  <c r="N10" i="1" s="1"/>
  <c r="M5" i="1"/>
  <c r="M10" i="1" s="1"/>
  <c r="L5" i="1"/>
  <c r="L10" i="1" s="1"/>
  <c r="K5" i="1"/>
  <c r="K10" i="1" s="1"/>
  <c r="J5" i="1"/>
  <c r="J10" i="1" s="1"/>
  <c r="I5" i="1"/>
  <c r="I10" i="1" s="1"/>
  <c r="H5" i="1"/>
  <c r="H10" i="1" s="1"/>
  <c r="G5" i="1"/>
  <c r="G10" i="1" s="1"/>
  <c r="F5" i="1"/>
  <c r="F10" i="1" s="1"/>
  <c r="E5" i="1"/>
  <c r="E10" i="1" s="1"/>
  <c r="D5" i="1"/>
  <c r="D10" i="1" s="1"/>
  <c r="E8" i="1" l="1"/>
  <c r="G8" i="1"/>
  <c r="I8" i="1"/>
  <c r="K8" i="1"/>
  <c r="M8" i="1"/>
  <c r="O8" i="1"/>
  <c r="Q8" i="1"/>
  <c r="S8" i="1"/>
  <c r="U8" i="1"/>
  <c r="W8" i="1"/>
  <c r="Y8" i="1"/>
  <c r="AA8" i="1"/>
  <c r="AC8" i="1"/>
  <c r="D8" i="1"/>
  <c r="F8" i="1"/>
  <c r="H8" i="1"/>
  <c r="J8" i="1"/>
  <c r="L8" i="1"/>
  <c r="N8" i="1"/>
  <c r="P8" i="1"/>
  <c r="R8" i="1"/>
  <c r="T8" i="1"/>
  <c r="V8" i="1"/>
  <c r="X8" i="1"/>
  <c r="Z8" i="1"/>
  <c r="AB8" i="1"/>
</calcChain>
</file>

<file path=xl/sharedStrings.xml><?xml version="1.0" encoding="utf-8"?>
<sst xmlns="http://schemas.openxmlformats.org/spreadsheetml/2006/main" count="469" uniqueCount="192">
  <si>
    <t>Unit</t>
  </si>
  <si>
    <t>Absolute values of emissions of the main pollutants</t>
  </si>
  <si>
    <t>1000 t/year</t>
  </si>
  <si>
    <t>%</t>
  </si>
  <si>
    <t>t/year</t>
  </si>
  <si>
    <t>Lead</t>
  </si>
  <si>
    <t>Cadmium</t>
  </si>
  <si>
    <t>Mercury</t>
  </si>
  <si>
    <t>Emissions of the main pollutants per capita</t>
  </si>
  <si>
    <t>Emissions of the main pollutants per area</t>
  </si>
  <si>
    <t>Country area</t>
  </si>
  <si>
    <t>Emissions of the main pollutants per unit of GDP</t>
  </si>
  <si>
    <t>million people</t>
  </si>
  <si>
    <t>kg/capita</t>
  </si>
  <si>
    <t>Sulphur dioxide-total</t>
  </si>
  <si>
    <t>Nitrogen oxides-total</t>
  </si>
  <si>
    <t>Carbon monoxide-total</t>
  </si>
  <si>
    <t>TSP -total</t>
  </si>
  <si>
    <r>
      <t>1000 km</t>
    </r>
    <r>
      <rPr>
        <vertAlign val="superscript"/>
        <sz val="12"/>
        <rFont val="Calibri"/>
        <family val="2"/>
        <charset val="204"/>
      </rPr>
      <t>2</t>
    </r>
  </si>
  <si>
    <t>Emissions of pollutants into the atmospheric air</t>
  </si>
  <si>
    <t>from stationary sources</t>
  </si>
  <si>
    <t>from mobile sources</t>
  </si>
  <si>
    <t>from  mobile sources</t>
  </si>
  <si>
    <t>Hydrocarbons including NMVOC</t>
  </si>
  <si>
    <t xml:space="preserve">Ammonia-total </t>
  </si>
  <si>
    <t>Methane</t>
  </si>
  <si>
    <t>Emissions of pollutants</t>
  </si>
  <si>
    <t>Absolute values of total emissions of other pollutants from stationary sources</t>
  </si>
  <si>
    <t>Sulphur dioxide</t>
  </si>
  <si>
    <t>Nitrogen oxides</t>
  </si>
  <si>
    <t xml:space="preserve">Hydrocarbons including NMVOC                                </t>
  </si>
  <si>
    <t xml:space="preserve">Carbon monoxide-total                                     </t>
  </si>
  <si>
    <t xml:space="preserve">TSP -total                                </t>
  </si>
  <si>
    <t>USD billion by PPP</t>
  </si>
  <si>
    <t>kg / 1000 USD by PPP</t>
  </si>
  <si>
    <t>of which:</t>
  </si>
  <si>
    <t>…</t>
  </si>
  <si>
    <t>A</t>
  </si>
  <si>
    <t>B</t>
  </si>
  <si>
    <t>С</t>
  </si>
  <si>
    <t>D</t>
  </si>
  <si>
    <t>DA</t>
  </si>
  <si>
    <t>DB</t>
  </si>
  <si>
    <t>DC</t>
  </si>
  <si>
    <t>DD</t>
  </si>
  <si>
    <t>DE</t>
  </si>
  <si>
    <t>DF</t>
  </si>
  <si>
    <t>DG</t>
  </si>
  <si>
    <t>DH</t>
  </si>
  <si>
    <t>DI</t>
  </si>
  <si>
    <t>DJ</t>
  </si>
  <si>
    <t>DK</t>
  </si>
  <si>
    <t>DL</t>
  </si>
  <si>
    <t>DM</t>
  </si>
  <si>
    <t>DN</t>
  </si>
  <si>
    <t>E</t>
  </si>
  <si>
    <t>F</t>
  </si>
  <si>
    <t>G</t>
  </si>
  <si>
    <t>H</t>
  </si>
  <si>
    <t>I</t>
  </si>
  <si>
    <t>J</t>
  </si>
  <si>
    <t>K</t>
  </si>
  <si>
    <t>L</t>
  </si>
  <si>
    <t>M</t>
  </si>
  <si>
    <t>N</t>
  </si>
  <si>
    <t>O</t>
  </si>
  <si>
    <t>C</t>
  </si>
  <si>
    <t>CA</t>
  </si>
  <si>
    <t>CB</t>
  </si>
  <si>
    <t>CC</t>
  </si>
  <si>
    <t>CD</t>
  </si>
  <si>
    <t>CE</t>
  </si>
  <si>
    <t>CF</t>
  </si>
  <si>
    <t>CG</t>
  </si>
  <si>
    <t>CH</t>
  </si>
  <si>
    <t>CI</t>
  </si>
  <si>
    <t>CJ</t>
  </si>
  <si>
    <t>CK</t>
  </si>
  <si>
    <t>CL</t>
  </si>
  <si>
    <t>CM</t>
  </si>
  <si>
    <t>P</t>
  </si>
  <si>
    <t>Q</t>
  </si>
  <si>
    <t>R</t>
  </si>
  <si>
    <t>S</t>
  </si>
  <si>
    <t>Belarus</t>
  </si>
  <si>
    <t>Section of OKED (compliant with NACE 1.1)</t>
  </si>
  <si>
    <r>
      <t>by economic activity "Types of Economic Activities"</t>
    </r>
    <r>
      <rPr>
        <i/>
        <sz val="12"/>
        <color indexed="8"/>
        <rFont val="Calibri"/>
        <family val="2"/>
        <charset val="204"/>
      </rPr>
      <t xml:space="preserve"> 005-2006 (</t>
    </r>
    <r>
      <rPr>
        <i/>
        <sz val="12"/>
        <rFont val="Calibri"/>
        <family val="2"/>
        <charset val="204"/>
      </rPr>
      <t xml:space="preserve">compliant with </t>
    </r>
    <r>
      <rPr>
        <i/>
        <sz val="12"/>
        <color indexed="8"/>
        <rFont val="Calibri"/>
        <family val="2"/>
        <charset val="204"/>
      </rPr>
      <t xml:space="preserve">NACE Rev. 1.1) </t>
    </r>
  </si>
  <si>
    <t>Agriculture, hunting and foresty</t>
  </si>
  <si>
    <t>Fishing and fish farming</t>
  </si>
  <si>
    <t>Mining and quarrying</t>
  </si>
  <si>
    <t>Manufacturing</t>
  </si>
  <si>
    <t>Manufacture of food
products, including
beverages, and tobacco</t>
  </si>
  <si>
    <t>Manufacture of textiles and textile articles</t>
  </si>
  <si>
    <t>Manufacture of leather,
products of leather and
footwear</t>
  </si>
  <si>
    <t>Processing of wood; manufacture of products of wood</t>
  </si>
  <si>
    <t>Manufacture of pulp,
paper and paper
products. Publishing</t>
  </si>
  <si>
    <t>Manufacture of coke, petroleum products and nuclear materials</t>
  </si>
  <si>
    <t>Manufacture of chemicals and chemical products</t>
  </si>
  <si>
    <t>Manufacture of rubber and plastics products</t>
  </si>
  <si>
    <t>Manufacture of other non-metallic mineral products</t>
  </si>
  <si>
    <t>Manufacture of basic metals and fabricated metal products</t>
  </si>
  <si>
    <t>Manufacture of machinery and equipment</t>
  </si>
  <si>
    <t>Manufacture of electrical, electronic and optical equipment</t>
  </si>
  <si>
    <t>Manufacture of motor vehicles and equipment</t>
  </si>
  <si>
    <t>Other</t>
  </si>
  <si>
    <t>Electricity, gas and water supply</t>
  </si>
  <si>
    <t>Construction</t>
  </si>
  <si>
    <t>Trade; repair of motor vehicles and household and personal goods</t>
  </si>
  <si>
    <t>Hotels and restaurants</t>
  </si>
  <si>
    <t>Transport and communications</t>
  </si>
  <si>
    <t>Financial activities</t>
  </si>
  <si>
    <t>Real estate, renting and business services</t>
  </si>
  <si>
    <t>Public administration</t>
  </si>
  <si>
    <t>Education</t>
  </si>
  <si>
    <t>Health and social work</t>
  </si>
  <si>
    <t>Community and other services</t>
  </si>
  <si>
    <t>Section of OKED (compliant with NACE 2.0)</t>
  </si>
  <si>
    <t>Agriculture, forestry and fishing</t>
  </si>
  <si>
    <t>Mining</t>
  </si>
  <si>
    <t>Manufacture of food products, beverages and tobacco products</t>
  </si>
  <si>
    <t>Manufacture of textile articles, wearing apparel, articles of leather and fur</t>
  </si>
  <si>
    <t>Manufacture of products of wood and paper; printing and reproduction of recorded media</t>
  </si>
  <si>
    <t>Manufacture of coke and refined petroleum products</t>
  </si>
  <si>
    <t>Manufacture of basic pharmaceuticals and medicinal products</t>
  </si>
  <si>
    <t>Manufacture of rubber and plastics products, of other non-metallic mineral products</t>
  </si>
  <si>
    <t>Manufacture of basic metals; manufacture of fabricated metal products, except machinery and equipment</t>
  </si>
  <si>
    <t>Manufacture of computer, electronic and optical products</t>
  </si>
  <si>
    <t>Manufacture of electrical equipment</t>
  </si>
  <si>
    <t>Manufacture of machinery and equipment n.e.c.</t>
  </si>
  <si>
    <t>Manufacture of transport vehicles and equipment</t>
  </si>
  <si>
    <t>Other manufacturing; repair and installation of machinery and equipment</t>
  </si>
  <si>
    <t>Electricity, gas, steam, hot water and air conditioning supply</t>
  </si>
  <si>
    <t>Water supply; waste management and remediation activities</t>
  </si>
  <si>
    <t>Wholesale and retail trade; repair of motor vehicles and motorcycles</t>
  </si>
  <si>
    <t>Transportation and storage, postal and courier activities</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</si>
  <si>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</si>
  <si>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</si>
  <si>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</si>
  <si>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</si>
  <si>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</si>
  <si>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</si>
  <si>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Human health and social work activities</t>
  </si>
  <si>
    <t xml:space="preserve">Arts, sports, entertainment and recreation </t>
  </si>
  <si>
    <t>Other service activity</t>
  </si>
  <si>
    <t>Time series data on the indicators for 2010-2015, Table A-1: Emissions of pollutants into the atmospheric air</t>
  </si>
  <si>
    <t>1000 t</t>
  </si>
  <si>
    <t>Emissions of pollutants into the atmospheric air from stationary sources</t>
  </si>
  <si>
    <t xml:space="preserve"> - </t>
  </si>
  <si>
    <r>
      <t>by economic activity "Types of Economic Activities"</t>
    </r>
    <r>
      <rPr>
        <i/>
        <sz val="12"/>
        <rFont val="Calibri"/>
        <family val="2"/>
        <charset val="204"/>
      </rPr>
      <t xml:space="preserve"> 005-2011 (compliant with NACE Rev. 2.0)</t>
    </r>
  </si>
  <si>
    <t>-</t>
  </si>
  <si>
    <t>Dec 26, 2017</t>
  </si>
  <si>
    <t>Indicator:</t>
  </si>
  <si>
    <t>Brief description:</t>
  </si>
  <si>
    <t>Methodology:</t>
  </si>
  <si>
    <t>Data source:</t>
  </si>
  <si>
    <t>Relevance of the indicator:</t>
  </si>
  <si>
    <t>А1 – Emissions of pollutants into the atmospheric air</t>
  </si>
  <si>
    <t>Emissions of pollutants into the atmospheric air in total, from stationary sources, and from mobile sources;</t>
  </si>
  <si>
    <t>Emissions of pollutants into the atmospheric air by selected ingredients (sulphur dioxide (SO2), nitrogen oxides (NO2), hydrocarbons including non-methane volatile organic compounds, carbon monoxide (CO), total suspended particulates);</t>
  </si>
  <si>
    <r>
      <rPr>
        <b/>
        <sz val="12"/>
        <color theme="1"/>
        <rFont val="Arial"/>
        <family val="2"/>
        <charset val="204"/>
      </rPr>
      <t>The total emissions of pollutants into the atmospheric air</t>
    </r>
    <r>
      <rPr>
        <sz val="12"/>
        <color theme="1"/>
        <rFont val="Arial"/>
        <family val="2"/>
        <charset val="204"/>
      </rPr>
      <t xml:space="preserve"> comprise emissions from mobile and stationary sources;</t>
    </r>
  </si>
  <si>
    <t>the official statistical information on emissions of pollutants into the atmospheric air from stationary sources is classified by economic activity:</t>
  </si>
  <si>
    <t xml:space="preserve">Emissions of pollutants into the atmospheric air from stationary sources: </t>
  </si>
  <si>
    <t>Emissions of pollutants into the atmospheric air from mobile sources:</t>
  </si>
  <si>
    <t>The indicator provides a measure of existing and expected pressure on the environment in terms of emissions of harmful substances into the atmospheric air.</t>
  </si>
  <si>
    <t>Emissions of pollutants into the atmospheric air from stationary sources by selected ingredients (ammonia (NH3), methane (CH4), lead (Pb), cadmium (Cd), mercury (Hg));</t>
  </si>
  <si>
    <t>Reference:</t>
  </si>
  <si>
    <t>The data of the Ministry of Natural Resources and Environmental Protection of the Republic of Belarus.</t>
  </si>
  <si>
    <t>Note:</t>
  </si>
  <si>
    <t>* The indicator for 2009 – 2019 was calculated using the average annual population revised according to the 2019 population census results.</t>
  </si>
  <si>
    <r>
      <t>Time series data on the indicators for 1990-2023, Table A-1: Emissions of pollutants into the atmospheric air:</t>
    </r>
    <r>
      <rPr>
        <sz val="14"/>
        <color indexed="8"/>
        <rFont val="Calibri"/>
        <family val="2"/>
      </rPr>
      <t xml:space="preserve"> </t>
    </r>
    <r>
      <rPr>
        <i/>
        <sz val="14"/>
        <color indexed="8"/>
        <rFont val="Calibri"/>
        <family val="2"/>
      </rPr>
      <t xml:space="preserve"> Belarus</t>
    </r>
  </si>
  <si>
    <t>1990-2023</t>
  </si>
  <si>
    <t>July 8,2024</t>
  </si>
  <si>
    <t>Emissions of pollutants into the atmospheric air*</t>
  </si>
  <si>
    <t>from stationary sources**</t>
  </si>
  <si>
    <t>from stationary sources***</t>
  </si>
  <si>
    <t>Population****</t>
  </si>
  <si>
    <t>**** The indicator for 2009 – 2019 was calculated using the average annual population revised according to the 2019 population census results.</t>
  </si>
  <si>
    <r>
      <t xml:space="preserve">GDP at PPP at constant prices (2021), </t>
    </r>
    <r>
      <rPr>
        <i/>
        <sz val="12"/>
        <rFont val="Calibri"/>
        <family val="2"/>
        <charset val="204"/>
      </rPr>
      <t>by the World Bank</t>
    </r>
    <r>
      <rPr>
        <sz val="12"/>
        <rFont val="Calibri"/>
        <family val="2"/>
        <charset val="204"/>
      </rPr>
      <t xml:space="preserve"> as of July 26, 2024</t>
    </r>
  </si>
  <si>
    <t xml:space="preserve">Time series data on the indicators for 2016-2023, Table A-1: Emissions of pollutants into the atmospheric air: </t>
  </si>
  <si>
    <t>** Since 2022 - methane and volatile organic compounds.</t>
  </si>
  <si>
    <r>
      <rPr>
        <sz val="12"/>
        <color indexed="8"/>
        <rFont val="Calibri"/>
        <family val="2"/>
        <charset val="204"/>
      </rPr>
      <t>***</t>
    </r>
    <r>
      <rPr>
        <b/>
        <sz val="12"/>
        <color indexed="8"/>
        <rFont val="Calibri"/>
        <family val="2"/>
        <charset val="204"/>
      </rPr>
      <t xml:space="preserve"> </t>
    </r>
    <r>
      <rPr>
        <sz val="12"/>
        <color indexed="8"/>
        <rFont val="Calibri"/>
        <family val="2"/>
        <charset val="204"/>
      </rPr>
      <t>Since 2022 - solid particles undifferentiated in composition (aerosol)).</t>
    </r>
  </si>
  <si>
    <r>
      <rPr>
        <b/>
        <sz val="12"/>
        <color theme="1"/>
        <rFont val="Arial"/>
        <family val="2"/>
        <charset val="204"/>
      </rPr>
      <t xml:space="preserve">Mobile sources of emissions </t>
    </r>
    <r>
      <rPr>
        <sz val="12"/>
        <color theme="1"/>
        <rFont val="Arial"/>
        <family val="2"/>
        <charset val="204"/>
      </rPr>
      <t>are transport vehicles, self-propelled machines, the operation of whose engines entails air polluting emissions;</t>
    </r>
  </si>
  <si>
    <t>- for 2010-2015: the National classification of the Republic of Belarus 005-2006 «Types of Economic Activity» (compliant with NACE Rev.1.1) was used;</t>
  </si>
  <si>
    <t>- since 2016: the National classification of the Republic of Belarus 005-2011 «Types of Economic Activity» (compliant with NACE Rev.2.0) is used.</t>
  </si>
  <si>
    <t xml:space="preserve">state statistical report 1-воздух (Минприроды) “Отчет о выбросах загрязняющих веществ в атмосферный воздух от стационарных источников выбросов” (Report on emissions of polluting substances into the atmospheric air from stationary sources of emissions); </t>
  </si>
  <si>
    <t xml:space="preserve">the data producers:
- for 1990-2014 – National Statistical Committee of the Republic of Belarus;
- sinse 2015 – Ministry of Natural Resources and Environmental Protection of the Republic of Belarus;
</t>
  </si>
  <si>
    <r>
      <t xml:space="preserve">* Emissions of pollutants from mobile sources are formed in accordance with environmental standards and rules of EcoNiP 17.08.06-001-2022 “Environmental protection and natural resource management. Atmospheric air (including the ozone layer). Environmental safety requirements in the field of atmospheric air protection”, approved by the resolution of the Ministry of Natural Resources and Environmental Protection of the Republic of Belarus No. 32-T of 29 December 2022.
The official statistical information on emissions of pollutants from mobile sources for </t>
    </r>
    <r>
      <rPr>
        <b/>
        <sz val="12"/>
        <color indexed="8"/>
        <rFont val="Calibri"/>
        <family val="2"/>
        <charset val="204"/>
      </rPr>
      <t>2016 – 2021</t>
    </r>
    <r>
      <rPr>
        <sz val="12"/>
        <color indexed="8"/>
        <rFont val="Calibri"/>
        <family val="2"/>
        <charset val="204"/>
      </rPr>
      <t xml:space="preserve"> have been adjusted by the Ministry of Natural Resources and Environmental Protection of the Republic of Belarus taking into account changes in the calculation methodology in accordance with international approaches.</t>
    </r>
  </si>
  <si>
    <t>Emissions of pollutants into the atmospheric air by economic activity;
The indicators are also presented per capita, per unit area as well as per unit of GDP.</t>
  </si>
  <si>
    <r>
      <t xml:space="preserve">emissions of pollutants </t>
    </r>
    <r>
      <rPr>
        <b/>
        <sz val="12"/>
        <rFont val="Arial"/>
        <family val="2"/>
        <charset val="204"/>
      </rPr>
      <t>from mobile sources</t>
    </r>
    <r>
      <rPr>
        <sz val="12"/>
        <rFont val="Arial"/>
        <family val="2"/>
        <charset val="204"/>
      </rPr>
      <t xml:space="preserve"> are formed in accordance with environmental standards and rules of EcoNiP 17.08.06-001-2022 “Environmental protection and natural resource management. Atmospheric air (including the ozone layer). Environmental safety requirements in the field of atmospheric air protection”, approved by the resolution of the Ministry of Natural Resources and Environmental Protection of the Republic of Belarus No. 32-T of 29 December 2022;</t>
    </r>
  </si>
  <si>
    <r>
      <t xml:space="preserve">the official statistical information on emissions of pollutants from mobile sources for 2016 – 2021 have been adjusted by the Ministry of Natural Resources and Environmental Protection of the Republic of Belarus taking into account changes in the calculation methodology in accordance with international approaches;
</t>
    </r>
    <r>
      <rPr>
        <b/>
        <sz val="12"/>
        <rFont val="Arial"/>
        <family val="2"/>
        <charset val="204"/>
      </rPr>
      <t>Stationary sources of emissions</t>
    </r>
    <r>
      <rPr>
        <sz val="12"/>
        <rFont val="Arial"/>
        <family val="2"/>
        <charset val="204"/>
      </rPr>
      <t xml:space="preserve"> are sources of emissions, the displacement of which without dismantling is impossible and the location of which can be determined using a unified state coordinate system, or which can be moved by means of a vehicle or other mobile device, but require a fixed (stationary) position during their operation;
</t>
    </r>
  </si>
  <si>
    <r>
      <t>emissions of pollutants</t>
    </r>
    <r>
      <rPr>
        <b/>
        <sz val="12"/>
        <rFont val="Arial"/>
        <family val="2"/>
        <charset val="204"/>
      </rPr>
      <t xml:space="preserve"> from stationary sources</t>
    </r>
    <r>
      <rPr>
        <sz val="12"/>
        <rFont val="Arial"/>
        <family val="2"/>
        <charset val="204"/>
      </rPr>
      <t xml:space="preserve"> are formed on the data of the state statistical report 1-воздух (Минприроды) “Отчет о выбросах загрязняющих веществ в атмосферный воздух от стационарных источников выбросов” (Report on emissions of polluting substances into the atmospheric air from stationary sources of emissions) submitted by legal entities carrying out economic and other activities related to emissions of pollutants substances into the atmospheric air from stationary sources of emissions, in compliance with the permit for emissions of pollutants into the atmospheric air or the integrated environmental permit;</t>
    </r>
  </si>
  <si>
    <t>administrative data; the data producer is the Ministry of Natural Resources and Environmental Protection of the Republic of Belarus.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</si>
</sst>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1" x14ac:knownFonts="1">
    <font>
      <sz val="11"/>
      <color theme="1"/>
      <name val="Calibri"/>
      <family val="2"/>
      <scheme val="minor"/>
    </font>
    <font>
      <sz val="14"/>
      <color indexed="8"/>
      <name val="Calibri"/>
      <family val="2"/>
    </font>
    <font>
      <i/>
      <sz val="14"/>
      <color indexed="8"/>
      <name val="Calibri"/>
      <family val="2"/>
    </font>
    <font>
      <sz val="12"/>
      <name val="Calibri"/>
      <family val="2"/>
      <charset val="204"/>
    </font>
    <font>
      <b/>
      <sz val="12"/>
      <name val="Calibri"/>
      <family val="2"/>
      <charset val="204"/>
    </font>
    <font>
      <sz val="11"/>
      <name val="Calibri"/>
      <family val="2"/>
    </font>
    <font>
      <vertAlign val="superscript"/>
      <sz val="12"/>
      <name val="Calibri"/>
      <family val="2"/>
      <charset val="204"/>
    </font>
    <font>
      <b/>
      <sz val="12"/>
      <name val="Calibri"/>
      <family val="2"/>
      <charset val="204"/>
    </font>
    <font>
      <sz val="12"/>
      <name val="Calibri"/>
      <family val="2"/>
      <charset val="204"/>
    </font>
    <font>
      <i/>
      <sz val="12"/>
      <name val="Calibri"/>
      <family val="2"/>
      <charset val="204"/>
    </font>
    <font>
      <sz val="12"/>
      <color indexed="8"/>
      <name val="Calibri"/>
      <family val="2"/>
      <charset val="238"/>
    </font>
    <font>
      <sz val="12"/>
      <color indexed="8"/>
      <name val="Calibri"/>
      <family val="2"/>
      <charset val="204"/>
    </font>
    <font>
      <sz val="12"/>
      <name val="Calibri"/>
      <family val="2"/>
      <charset val="238"/>
    </font>
    <font>
      <sz val="12"/>
      <color indexed="8"/>
      <name val="Calibri"/>
      <family val="2"/>
    </font>
    <font>
      <sz val="11"/>
      <name val="Calibri"/>
      <family val="2"/>
      <charset val="204"/>
    </font>
    <font>
      <b/>
      <sz val="14"/>
      <name val="Calibri"/>
      <family val="2"/>
    </font>
    <font>
      <i/>
      <sz val="14"/>
      <name val="Calibri"/>
      <family val="2"/>
      <charset val="204"/>
    </font>
    <font>
      <i/>
      <sz val="12"/>
      <color indexed="8"/>
      <name val="Calibri"/>
      <family val="2"/>
      <charset val="204"/>
    </font>
    <font>
      <b/>
      <sz val="12"/>
      <color indexed="8"/>
      <name val="Calibri"/>
      <family val="2"/>
      <charset val="204"/>
    </font>
    <font>
      <sz val="11"/>
      <name val="Calibri"/>
      <family val="2"/>
      <scheme val="minor"/>
    </font>
    <font>
      <sz val="12"/>
      <name val="Calibri"/>
      <family val="2"/>
      <charset val="204"/>
      <scheme val="minor"/>
    </font>
    <font>
      <b/>
      <sz val="12"/>
      <color theme="1"/>
      <name val="Calibri"/>
      <family val="2"/>
      <scheme val="minor"/>
    </font>
    <font>
      <sz val="12"/>
      <color theme="1"/>
      <name val="Calibri"/>
      <family val="2"/>
      <scheme val="minor"/>
    </font>
    <font>
      <b/>
      <sz val="12"/>
      <color theme="1"/>
      <name val="Calibri"/>
      <family val="2"/>
      <charset val="204"/>
      <scheme val="minor"/>
    </font>
    <font>
      <sz val="12"/>
      <color theme="1"/>
      <name val="Calibri"/>
      <family val="2"/>
      <charset val="204"/>
      <scheme val="minor"/>
    </font>
    <font>
      <b/>
      <sz val="14"/>
      <color theme="1"/>
      <name val="Calibri"/>
      <family val="2"/>
      <scheme val="minor"/>
    </font>
    <font>
      <b/>
      <sz val="10"/>
      <color theme="1"/>
      <name val="Calibri"/>
      <family val="2"/>
      <scheme val="minor"/>
    </font>
    <font>
      <i/>
      <sz val="12"/>
      <color theme="1"/>
      <name val="Calibri"/>
      <family val="2"/>
      <charset val="204"/>
      <scheme val="minor"/>
    </font>
    <font>
      <b/>
      <sz val="14"/>
      <color theme="1"/>
      <name val="Calibri"/>
      <family val="2"/>
      <charset val="204"/>
    </font>
    <font>
      <i/>
      <sz val="12"/>
      <name val="Calibri"/>
      <family val="2"/>
      <charset val="204"/>
      <scheme val="minor"/>
    </font>
    <font>
      <b/>
      <sz val="12"/>
      <color theme="1"/>
      <name val="Arial"/>
      <family val="2"/>
      <charset val="204"/>
    </font>
    <font>
      <sz val="12"/>
      <color theme="1"/>
      <name val="Arial"/>
      <family val="2"/>
      <charset val="204"/>
    </font>
    <font>
      <sz val="12"/>
      <name val="Arial"/>
      <family val="2"/>
      <charset val="204"/>
    </font>
    <font>
      <sz val="12"/>
      <name val="Calibri"/>
      <family val="2"/>
    </font>
    <font>
      <i/>
      <sz val="11"/>
      <name val="Calibri"/>
      <family val="2"/>
      <charset val="204"/>
    </font>
    <font>
      <b/>
      <sz val="11"/>
      <color theme="1"/>
      <name val="Calibri"/>
      <family val="2"/>
      <charset val="204"/>
      <scheme val="minor"/>
    </font>
    <font>
      <sz val="12"/>
      <name val="Calibri"/>
      <family val="2"/>
      <scheme val="minor"/>
    </font>
    <font>
      <sz val="12"/>
      <color theme="1"/>
      <name val="Calibri"/>
      <family val="2"/>
      <charset val="204"/>
    </font>
    <font>
      <b/>
      <sz val="12"/>
      <color indexed="8"/>
      <name val="Calibri"/>
      <family val="2"/>
      <charset val="238"/>
    </font>
    <font>
      <i/>
      <sz val="14"/>
      <color theme="1"/>
      <name val="Calibri"/>
      <family val="2"/>
      <charset val="204"/>
    </font>
    <font>
      <b/>
      <sz val="12"/>
      <name val="Arial"/>
      <family val="2"/>
      <charset val="204"/>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cellStyleXfs>
  <cellXfs count="154">
    <xf numFmtId="0" fontId="0" fillId="0" borderId="0" xfId="0"/>
    <xf numFmtId="0" fontId="3" fillId="3" borderId="1" xfId="0" applyFont="1" applyFill="1" applyBorder="1" applyAlignment="1" applyProtection="1">
      <alignment horizontal="left" vertical="center" wrapText="1"/>
      <protection locked="0"/>
    </xf>
    <xf numFmtId="0" fontId="19" fillId="0" borderId="0" xfId="0" applyFont="1"/>
    <xf numFmtId="0" fontId="19" fillId="3" borderId="0" xfId="0" applyFont="1" applyFill="1" applyProtection="1">
      <protection locked="0"/>
    </xf>
    <xf numFmtId="0" fontId="20" fillId="4" borderId="2" xfId="0" applyFont="1" applyFill="1" applyBorder="1" applyAlignment="1" applyProtection="1">
      <alignment horizontal="center" vertical="center"/>
      <protection locked="0"/>
    </xf>
    <xf numFmtId="0" fontId="19" fillId="0" borderId="2" xfId="0" applyFont="1" applyBorder="1" applyProtection="1">
      <protection locked="0"/>
    </xf>
    <xf numFmtId="0" fontId="20" fillId="4" borderId="3"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1" fillId="3" borderId="0" xfId="0" applyFont="1" applyFill="1" applyBorder="1" applyAlignment="1" applyProtection="1">
      <alignment horizontal="left" vertical="center" wrapText="1"/>
      <protection locked="0"/>
    </xf>
    <xf numFmtId="0" fontId="0" fillId="0" borderId="0" xfId="0" applyProtection="1">
      <protection locked="0"/>
    </xf>
    <xf numFmtId="0" fontId="4" fillId="4" borderId="3" xfId="0" applyFont="1" applyFill="1" applyBorder="1" applyAlignment="1" applyProtection="1">
      <alignment vertical="center" wrapText="1"/>
      <protection locked="0"/>
    </xf>
    <xf numFmtId="0" fontId="3" fillId="3" borderId="2"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center" wrapText="1"/>
      <protection locked="0"/>
    </xf>
    <xf numFmtId="0" fontId="5" fillId="4" borderId="3" xfId="0" applyFont="1" applyFill="1" applyBorder="1" applyProtection="1">
      <protection locked="0"/>
    </xf>
    <xf numFmtId="0" fontId="3" fillId="3" borderId="6" xfId="0" applyFont="1" applyFill="1" applyBorder="1" applyAlignment="1" applyProtection="1">
      <alignment horizontal="center" vertical="top" wrapText="1"/>
      <protection locked="0"/>
    </xf>
    <xf numFmtId="0" fontId="3" fillId="3" borderId="7" xfId="0" applyFont="1" applyFill="1" applyBorder="1" applyAlignment="1" applyProtection="1">
      <alignment horizontal="center" vertical="top" wrapText="1"/>
      <protection locked="0"/>
    </xf>
    <xf numFmtId="0" fontId="3" fillId="3" borderId="2" xfId="0" applyFont="1" applyFill="1" applyBorder="1" applyAlignment="1" applyProtection="1">
      <alignment horizontal="center" vertical="top" wrapText="1"/>
      <protection locked="0"/>
    </xf>
    <xf numFmtId="0" fontId="7"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20"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center" wrapText="1"/>
      <protection locked="0"/>
    </xf>
    <xf numFmtId="0" fontId="19" fillId="4" borderId="2" xfId="0" applyFont="1" applyFill="1" applyBorder="1" applyProtection="1">
      <protection locked="0"/>
    </xf>
    <xf numFmtId="0" fontId="3" fillId="4" borderId="1" xfId="0" applyFont="1" applyFill="1" applyBorder="1" applyAlignment="1" applyProtection="1">
      <alignment horizontal="left" vertical="center" wrapText="1"/>
      <protection locked="0"/>
    </xf>
    <xf numFmtId="0" fontId="10" fillId="2" borderId="2" xfId="0" applyFont="1" applyFill="1" applyBorder="1" applyAlignment="1">
      <alignment horizontal="center" vertical="center"/>
    </xf>
    <xf numFmtId="0" fontId="10" fillId="5" borderId="4" xfId="0" applyFont="1" applyFill="1" applyBorder="1" applyAlignment="1">
      <alignment horizontal="center" vertical="top" wrapText="1"/>
    </xf>
    <xf numFmtId="0" fontId="10" fillId="5" borderId="2" xfId="0" applyFont="1" applyFill="1" applyBorder="1" applyAlignment="1">
      <alignment horizontal="center" vertical="top" wrapText="1"/>
    </xf>
    <xf numFmtId="164" fontId="10" fillId="5" borderId="4" xfId="0" applyNumberFormat="1" applyFont="1" applyFill="1" applyBorder="1" applyAlignment="1">
      <alignment horizontal="center" vertical="top" wrapText="1"/>
    </xf>
    <xf numFmtId="0" fontId="11" fillId="7" borderId="2" xfId="0" applyFont="1" applyFill="1" applyBorder="1" applyAlignment="1">
      <alignment horizontal="center" vertical="top" wrapText="1"/>
    </xf>
    <xf numFmtId="164" fontId="11" fillId="7" borderId="2" xfId="0" applyNumberFormat="1" applyFont="1" applyFill="1" applyBorder="1" applyAlignment="1">
      <alignment horizontal="center" vertical="top" wrapText="1"/>
    </xf>
    <xf numFmtId="0" fontId="10" fillId="7" borderId="2" xfId="0" applyFont="1" applyFill="1" applyBorder="1" applyAlignment="1">
      <alignment horizontal="center" vertical="top" wrapText="1"/>
    </xf>
    <xf numFmtId="164" fontId="10" fillId="7" borderId="2" xfId="0" applyNumberFormat="1" applyFont="1" applyFill="1" applyBorder="1" applyAlignment="1">
      <alignment horizontal="center" vertical="top" wrapText="1"/>
    </xf>
    <xf numFmtId="164" fontId="12" fillId="7" borderId="2" xfId="0" applyNumberFormat="1" applyFont="1" applyFill="1" applyBorder="1" applyAlignment="1">
      <alignment horizontal="center" vertical="top" wrapText="1"/>
    </xf>
    <xf numFmtId="0" fontId="12" fillId="7" borderId="2" xfId="0" applyFont="1" applyFill="1" applyBorder="1" applyAlignment="1">
      <alignment horizontal="center" vertical="top" wrapText="1"/>
    </xf>
    <xf numFmtId="164" fontId="10" fillId="5" borderId="2" xfId="0" applyNumberFormat="1" applyFont="1" applyFill="1" applyBorder="1" applyAlignment="1">
      <alignment horizontal="center" vertical="top" wrapText="1"/>
    </xf>
    <xf numFmtId="165" fontId="10" fillId="5" borderId="2" xfId="0" applyNumberFormat="1" applyFont="1" applyFill="1" applyBorder="1" applyAlignment="1">
      <alignment horizontal="center" vertical="top" wrapText="1"/>
    </xf>
    <xf numFmtId="165" fontId="12" fillId="5" borderId="2" xfId="0" applyNumberFormat="1" applyFont="1" applyFill="1" applyBorder="1" applyAlignment="1">
      <alignment horizontal="center" vertical="top" wrapText="1"/>
    </xf>
    <xf numFmtId="164" fontId="13" fillId="5" borderId="4" xfId="0" applyNumberFormat="1" applyFont="1" applyFill="1" applyBorder="1" applyAlignment="1">
      <alignment horizontal="center" vertical="center" wrapText="1"/>
    </xf>
    <xf numFmtId="164" fontId="13" fillId="5" borderId="2" xfId="0" applyNumberFormat="1" applyFont="1" applyFill="1" applyBorder="1" applyAlignment="1">
      <alignment horizontal="center" vertical="center" wrapText="1"/>
    </xf>
    <xf numFmtId="0" fontId="14" fillId="3" borderId="0" xfId="0" applyFont="1" applyFill="1"/>
    <xf numFmtId="0" fontId="22" fillId="0" borderId="0" xfId="0" applyFont="1" applyAlignment="1">
      <alignment horizontal="center" vertical="center"/>
    </xf>
    <xf numFmtId="0" fontId="22" fillId="0" borderId="0" xfId="0" applyFont="1"/>
    <xf numFmtId="0" fontId="22" fillId="0" borderId="2" xfId="0" applyFont="1" applyBorder="1" applyAlignment="1">
      <alignment horizontal="center" vertical="center"/>
    </xf>
    <xf numFmtId="0" fontId="22" fillId="0" borderId="2" xfId="0" applyFont="1" applyBorder="1"/>
    <xf numFmtId="0" fontId="22" fillId="0" borderId="2" xfId="0" applyFont="1" applyBorder="1" applyAlignment="1">
      <alignment horizontal="center" vertical="center" wrapText="1"/>
    </xf>
    <xf numFmtId="0" fontId="13" fillId="2" borderId="2" xfId="0" applyFont="1" applyFill="1" applyBorder="1" applyAlignment="1">
      <alignment horizontal="center" vertical="center" wrapText="1"/>
    </xf>
    <xf numFmtId="0" fontId="23" fillId="8" borderId="2" xfId="0" applyFont="1" applyFill="1" applyBorder="1" applyAlignment="1">
      <alignment wrapText="1"/>
    </xf>
    <xf numFmtId="164" fontId="22" fillId="8" borderId="2" xfId="0" applyNumberFormat="1" applyFont="1" applyFill="1" applyBorder="1" applyAlignment="1">
      <alignment horizontal="center" vertical="center"/>
    </xf>
    <xf numFmtId="164" fontId="22" fillId="0" borderId="0" xfId="0" applyNumberFormat="1" applyFont="1"/>
    <xf numFmtId="0" fontId="24" fillId="5" borderId="2" xfId="0" applyFont="1" applyFill="1" applyBorder="1" applyAlignment="1">
      <alignment vertical="top" wrapText="1"/>
    </xf>
    <xf numFmtId="0" fontId="24" fillId="5" borderId="2" xfId="0" applyFont="1" applyFill="1" applyBorder="1" applyAlignment="1">
      <alignment horizontal="center" vertical="center" wrapText="1"/>
    </xf>
    <xf numFmtId="0" fontId="22" fillId="5" borderId="2" xfId="0" applyFont="1" applyFill="1" applyBorder="1" applyAlignment="1">
      <alignment horizontal="center" vertical="center"/>
    </xf>
    <xf numFmtId="164" fontId="22" fillId="5" borderId="2" xfId="0" applyNumberFormat="1" applyFont="1" applyFill="1" applyBorder="1" applyAlignment="1">
      <alignment horizontal="center" vertical="center"/>
    </xf>
    <xf numFmtId="0" fontId="24" fillId="7" borderId="1" xfId="0" applyFont="1" applyFill="1" applyBorder="1" applyAlignment="1">
      <alignment horizontal="left" vertical="top" wrapText="1" indent="1"/>
    </xf>
    <xf numFmtId="0" fontId="24" fillId="7" borderId="1" xfId="0" applyFont="1" applyFill="1" applyBorder="1" applyAlignment="1">
      <alignment horizontal="center" vertical="center" wrapText="1"/>
    </xf>
    <xf numFmtId="164" fontId="22" fillId="7" borderId="1" xfId="0" applyNumberFormat="1" applyFont="1" applyFill="1" applyBorder="1" applyAlignment="1">
      <alignment horizontal="center" vertical="center"/>
    </xf>
    <xf numFmtId="0" fontId="24" fillId="7" borderId="2" xfId="0" applyFont="1" applyFill="1" applyBorder="1" applyAlignment="1">
      <alignment horizontal="left" vertical="top" wrapText="1" indent="1"/>
    </xf>
    <xf numFmtId="0" fontId="24" fillId="7" borderId="2" xfId="0" applyFont="1" applyFill="1" applyBorder="1" applyAlignment="1">
      <alignment horizontal="center" vertical="center" wrapText="1"/>
    </xf>
    <xf numFmtId="0" fontId="22" fillId="7" borderId="2" xfId="0" applyFont="1" applyFill="1" applyBorder="1" applyAlignment="1">
      <alignment horizontal="center" vertical="center"/>
    </xf>
    <xf numFmtId="0" fontId="24" fillId="7" borderId="2" xfId="0" applyFont="1" applyFill="1" applyBorder="1" applyAlignment="1">
      <alignment horizontal="left" wrapText="1" indent="1"/>
    </xf>
    <xf numFmtId="0" fontId="24" fillId="5" borderId="2" xfId="0" applyFont="1" applyFill="1" applyBorder="1" applyAlignment="1">
      <alignment wrapText="1"/>
    </xf>
    <xf numFmtId="0" fontId="16" fillId="3" borderId="0" xfId="0" applyFont="1" applyFill="1" applyAlignment="1">
      <alignment horizontal="center"/>
    </xf>
    <xf numFmtId="0" fontId="15" fillId="3" borderId="0" xfId="0" applyFont="1" applyFill="1" applyAlignment="1">
      <alignment horizontal="center"/>
    </xf>
    <xf numFmtId="0" fontId="8" fillId="8" borderId="4" xfId="0" applyFont="1" applyFill="1" applyBorder="1" applyAlignment="1">
      <alignment horizontal="center" vertical="center" wrapText="1"/>
    </xf>
    <xf numFmtId="0" fontId="24" fillId="9" borderId="2" xfId="0" applyFont="1" applyFill="1" applyBorder="1" applyAlignment="1">
      <alignment horizontal="left" vertical="top" wrapText="1" indent="1"/>
    </xf>
    <xf numFmtId="0" fontId="24" fillId="9" borderId="2" xfId="0" applyFont="1" applyFill="1" applyBorder="1" applyAlignment="1">
      <alignment horizontal="left" wrapText="1" indent="1"/>
    </xf>
    <xf numFmtId="0" fontId="24" fillId="9" borderId="2" xfId="0" applyFont="1" applyFill="1" applyBorder="1" applyAlignment="1">
      <alignment horizontal="left" vertical="center" wrapText="1" indent="1"/>
    </xf>
    <xf numFmtId="0" fontId="24" fillId="8" borderId="2" xfId="0" applyFont="1" applyFill="1" applyBorder="1" applyAlignment="1">
      <alignment horizontal="center" vertical="center" wrapText="1"/>
    </xf>
    <xf numFmtId="164" fontId="22" fillId="7" borderId="2" xfId="0" applyNumberFormat="1" applyFont="1" applyFill="1" applyBorder="1" applyAlignment="1">
      <alignment horizontal="center" vertical="center"/>
    </xf>
    <xf numFmtId="164" fontId="10" fillId="6" borderId="2" xfId="0" applyNumberFormat="1" applyFont="1" applyFill="1" applyBorder="1" applyAlignment="1">
      <alignment horizontal="center" vertical="center" wrapText="1"/>
    </xf>
    <xf numFmtId="164" fontId="10" fillId="6" borderId="2" xfId="0" applyNumberFormat="1" applyFont="1" applyFill="1" applyBorder="1" applyAlignment="1">
      <alignment horizontal="center" vertical="top" wrapText="1"/>
    </xf>
    <xf numFmtId="0" fontId="30" fillId="0" borderId="0" xfId="0" applyFont="1"/>
    <xf numFmtId="164" fontId="33" fillId="5" borderId="1" xfId="0" applyNumberFormat="1" applyFont="1" applyFill="1" applyBorder="1" applyAlignment="1">
      <alignment horizontal="center" vertical="center" wrapText="1"/>
    </xf>
    <xf numFmtId="0" fontId="35" fillId="3" borderId="0" xfId="0" applyFont="1" applyFill="1"/>
    <xf numFmtId="0" fontId="23" fillId="0" borderId="0" xfId="0" applyFont="1"/>
    <xf numFmtId="0" fontId="18" fillId="2" borderId="0" xfId="0" applyFont="1" applyFill="1"/>
    <xf numFmtId="0" fontId="4" fillId="3" borderId="0" xfId="0" applyFont="1" applyFill="1" applyAlignment="1">
      <alignment horizontal="left"/>
    </xf>
    <xf numFmtId="164" fontId="3" fillId="5" borderId="4" xfId="0" applyNumberFormat="1" applyFont="1" applyFill="1" applyBorder="1" applyAlignment="1">
      <alignment horizontal="center" vertical="center" wrapText="1"/>
    </xf>
    <xf numFmtId="164" fontId="3" fillId="5" borderId="10"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64" fontId="36" fillId="8" borderId="2" xfId="0" applyNumberFormat="1" applyFont="1" applyFill="1" applyBorder="1" applyAlignment="1">
      <alignment horizontal="center" vertical="center"/>
    </xf>
    <xf numFmtId="164" fontId="22" fillId="0" borderId="0" xfId="0" applyNumberFormat="1" applyFont="1" applyAlignment="1">
      <alignment horizontal="center" vertical="center"/>
    </xf>
    <xf numFmtId="164" fontId="36" fillId="5" borderId="2" xfId="0" applyNumberFormat="1" applyFont="1" applyFill="1" applyBorder="1" applyAlignment="1">
      <alignment horizontal="center" vertical="center"/>
    </xf>
    <xf numFmtId="164" fontId="37" fillId="7" borderId="2" xfId="0" applyNumberFormat="1" applyFont="1" applyFill="1" applyBorder="1" applyAlignment="1">
      <alignment horizontal="center" vertical="top"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horizontal="left" vertical="center" wrapText="1"/>
      <protection locked="0"/>
    </xf>
    <xf numFmtId="0" fontId="11" fillId="2" borderId="0" xfId="0" applyFont="1" applyFill="1"/>
    <xf numFmtId="0" fontId="0" fillId="0" borderId="0" xfId="0" applyAlignment="1">
      <alignment wrapText="1"/>
    </xf>
    <xf numFmtId="164" fontId="10" fillId="5" borderId="2" xfId="0" applyNumberFormat="1" applyFont="1" applyFill="1" applyBorder="1" applyAlignment="1">
      <alignment horizontal="center" vertical="center" wrapText="1"/>
    </xf>
    <xf numFmtId="164" fontId="12" fillId="5" borderId="2" xfId="0" applyNumberFormat="1" applyFont="1" applyFill="1" applyBorder="1" applyAlignment="1">
      <alignment horizontal="center" vertical="center" wrapText="1"/>
    </xf>
    <xf numFmtId="164" fontId="12" fillId="5" borderId="2" xfId="0" applyNumberFormat="1" applyFont="1" applyFill="1" applyBorder="1" applyAlignment="1">
      <alignment horizontal="center" vertical="top" wrapText="1"/>
    </xf>
    <xf numFmtId="164" fontId="12" fillId="6" borderId="2" xfId="0" applyNumberFormat="1" applyFont="1" applyFill="1" applyBorder="1" applyAlignment="1">
      <alignment horizontal="center" vertical="top" wrapText="1"/>
    </xf>
    <xf numFmtId="0" fontId="12" fillId="5" borderId="4" xfId="0" applyFont="1" applyFill="1" applyBorder="1" applyAlignment="1">
      <alignment horizontal="center" vertical="top" wrapText="1"/>
    </xf>
    <xf numFmtId="0" fontId="12" fillId="5" borderId="2" xfId="0" applyFont="1" applyFill="1" applyBorder="1" applyAlignment="1">
      <alignment horizontal="center" vertical="top" wrapText="1"/>
    </xf>
    <xf numFmtId="164" fontId="18" fillId="5" borderId="1" xfId="0" applyNumberFormat="1" applyFont="1" applyFill="1" applyBorder="1" applyAlignment="1">
      <alignment horizontal="center" vertical="top" wrapText="1"/>
    </xf>
    <xf numFmtId="164" fontId="3" fillId="7" borderId="2" xfId="0" applyNumberFormat="1" applyFont="1" applyFill="1" applyBorder="1" applyAlignment="1">
      <alignment horizontal="center" vertical="top" wrapText="1"/>
    </xf>
    <xf numFmtId="164" fontId="18" fillId="5" borderId="2" xfId="0" applyNumberFormat="1" applyFont="1" applyFill="1" applyBorder="1" applyAlignment="1">
      <alignment horizontal="center" vertical="top" wrapText="1"/>
    </xf>
    <xf numFmtId="164" fontId="4" fillId="5" borderId="2" xfId="0" applyNumberFormat="1" applyFont="1" applyFill="1" applyBorder="1" applyAlignment="1">
      <alignment horizontal="center" vertical="top" wrapText="1"/>
    </xf>
    <xf numFmtId="164" fontId="38" fillId="5" borderId="2" xfId="0" applyNumberFormat="1" applyFont="1" applyFill="1" applyBorder="1" applyAlignment="1">
      <alignment horizontal="center" vertical="center" wrapText="1"/>
    </xf>
    <xf numFmtId="164" fontId="4" fillId="5" borderId="2" xfId="0" applyNumberFormat="1" applyFont="1" applyFill="1" applyBorder="1" applyAlignment="1">
      <alignment horizontal="center" vertical="center" wrapText="1"/>
    </xf>
    <xf numFmtId="164" fontId="38" fillId="5" borderId="2" xfId="0" applyNumberFormat="1" applyFont="1" applyFill="1" applyBorder="1" applyAlignment="1">
      <alignment horizontal="center" vertical="top" wrapText="1"/>
    </xf>
    <xf numFmtId="164" fontId="12" fillId="5" borderId="1" xfId="0" applyNumberFormat="1" applyFont="1" applyFill="1" applyBorder="1" applyAlignment="1">
      <alignment horizontal="center" vertical="center" wrapText="1"/>
    </xf>
    <xf numFmtId="164" fontId="12" fillId="6" borderId="2" xfId="0" applyNumberFormat="1" applyFont="1" applyFill="1" applyBorder="1" applyAlignment="1">
      <alignment horizontal="center" vertical="center" wrapText="1"/>
    </xf>
    <xf numFmtId="164" fontId="12" fillId="5" borderId="4" xfId="0" applyNumberFormat="1" applyFont="1" applyFill="1" applyBorder="1" applyAlignment="1">
      <alignment horizontal="center" vertical="center" wrapText="1"/>
    </xf>
    <xf numFmtId="0" fontId="24" fillId="0" borderId="0" xfId="0" applyFont="1" applyAlignment="1">
      <alignment wrapText="1"/>
    </xf>
    <xf numFmtId="0" fontId="24" fillId="0" borderId="0" xfId="0" applyFont="1"/>
    <xf numFmtId="0" fontId="23" fillId="3" borderId="0" xfId="0" applyFont="1" applyFill="1"/>
    <xf numFmtId="0" fontId="4" fillId="4" borderId="3"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0" fillId="0" borderId="6" xfId="0" applyBorder="1" applyAlignment="1"/>
    <xf numFmtId="0" fontId="34" fillId="0" borderId="5" xfId="0" applyFont="1" applyBorder="1" applyAlignment="1">
      <alignment horizontal="right"/>
    </xf>
    <xf numFmtId="0" fontId="0" fillId="0" borderId="5" xfId="0" applyBorder="1" applyAlignment="1"/>
    <xf numFmtId="0" fontId="11" fillId="2" borderId="0" xfId="0" applyFont="1" applyFill="1" applyAlignment="1">
      <alignment wrapText="1"/>
    </xf>
    <xf numFmtId="0" fontId="24" fillId="2" borderId="0" xfId="0" applyFont="1" applyFill="1" applyAlignment="1">
      <alignment wrapText="1"/>
    </xf>
    <xf numFmtId="0" fontId="26" fillId="3" borderId="0" xfId="0" applyFont="1" applyFill="1" applyAlignment="1" applyProtection="1">
      <alignment horizontal="center"/>
      <protection locked="0"/>
    </xf>
    <xf numFmtId="0" fontId="9" fillId="3" borderId="3"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24" fillId="0" borderId="0" xfId="0" applyFont="1" applyAlignment="1">
      <alignment wrapText="1"/>
    </xf>
    <xf numFmtId="0" fontId="25" fillId="5" borderId="3" xfId="0" applyFont="1" applyFill="1" applyBorder="1" applyAlignment="1" applyProtection="1">
      <alignment horizontal="center" wrapText="1"/>
      <protection locked="0"/>
    </xf>
    <xf numFmtId="0" fontId="25" fillId="5" borderId="7" xfId="0" applyFont="1" applyFill="1" applyBorder="1" applyAlignment="1" applyProtection="1">
      <alignment horizontal="center" wrapText="1"/>
      <protection locked="0"/>
    </xf>
    <xf numFmtId="0" fontId="8" fillId="4" borderId="3"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top" wrapText="1"/>
      <protection locked="0"/>
    </xf>
    <xf numFmtId="0" fontId="7" fillId="4" borderId="3"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27" fillId="4" borderId="2" xfId="0" applyFont="1" applyFill="1" applyBorder="1" applyAlignment="1">
      <alignment horizontal="center" vertical="top" wrapText="1"/>
    </xf>
    <xf numFmtId="0" fontId="27" fillId="0" borderId="3" xfId="0" applyFont="1" applyBorder="1" applyAlignment="1">
      <alignment horizontal="center" vertical="top" wrapText="1"/>
    </xf>
    <xf numFmtId="0" fontId="27" fillId="0" borderId="7" xfId="0" applyFont="1" applyBorder="1" applyAlignment="1">
      <alignment horizontal="center" vertical="top" wrapText="1"/>
    </xf>
    <xf numFmtId="0" fontId="27" fillId="0" borderId="6" xfId="0" applyFont="1" applyBorder="1" applyAlignment="1">
      <alignment horizontal="center" vertical="top" wrapText="1"/>
    </xf>
    <xf numFmtId="0" fontId="15" fillId="5" borderId="0" xfId="0" applyFont="1" applyFill="1" applyAlignment="1">
      <alignment horizontal="center" wrapText="1"/>
    </xf>
    <xf numFmtId="0" fontId="16" fillId="5" borderId="0" xfId="0" applyFont="1" applyFill="1" applyAlignment="1">
      <alignment horizontal="center"/>
    </xf>
    <xf numFmtId="0" fontId="9" fillId="3" borderId="5" xfId="0" applyFont="1" applyFill="1" applyBorder="1" applyAlignment="1">
      <alignment horizontal="center"/>
    </xf>
    <xf numFmtId="0" fontId="9" fillId="3" borderId="5" xfId="0" applyFont="1" applyFill="1" applyBorder="1" applyAlignment="1">
      <alignment horizontal="right"/>
    </xf>
    <xf numFmtId="0" fontId="29" fillId="4" borderId="3" xfId="0" applyFont="1" applyFill="1" applyBorder="1" applyAlignment="1">
      <alignment horizontal="center" vertical="top" wrapText="1"/>
    </xf>
    <xf numFmtId="0" fontId="29" fillId="4" borderId="7" xfId="0" applyFont="1" applyFill="1" applyBorder="1" applyAlignment="1">
      <alignment horizontal="center" vertical="top"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5"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0" fillId="10" borderId="0" xfId="0" applyFont="1" applyFill="1" applyAlignment="1">
      <alignment horizontal="left" vertical="center"/>
    </xf>
    <xf numFmtId="0" fontId="31" fillId="0" borderId="0" xfId="0" applyFont="1" applyAlignment="1">
      <alignment horizontal="justify" vertical="center" wrapText="1"/>
    </xf>
    <xf numFmtId="0" fontId="32" fillId="0" borderId="0" xfId="0" applyFont="1" applyAlignment="1">
      <alignment horizontal="justify" vertical="center" wrapText="1"/>
    </xf>
    <xf numFmtId="49" fontId="31" fillId="0" borderId="0" xfId="0" applyNumberFormat="1" applyFont="1" applyAlignment="1">
      <alignment horizontal="justify"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0" fillId="10" borderId="0" xfId="0" applyFont="1" applyFill="1" applyAlignment="1">
      <alignment horizontal="left"/>
    </xf>
    <xf numFmtId="0" fontId="30" fillId="10" borderId="0" xfId="0" applyFont="1" applyFill="1" applyBorder="1" applyAlignment="1">
      <alignment horizontal="left" vertical="center"/>
    </xf>
    <xf numFmtId="0" fontId="30" fillId="0" borderId="0" xfId="0" applyFont="1" applyAlignment="1">
      <alignment horizontal="left" vertical="center"/>
    </xf>
    <xf numFmtId="0" fontId="31" fillId="0" borderId="0" xfId="0" applyFont="1" applyFill="1" applyAlignment="1">
      <alignment horizontal="left" vertical="top"/>
    </xf>
    <xf numFmtId="0" fontId="31" fillId="0" borderId="0" xfId="0" applyFont="1" applyAlignment="1">
      <alignment horizontal="justify" vertical="top" wrapText="1"/>
    </xf>
  </cellXfs>
  <cellStyles count="1">
    <cellStyle name="Обычный" xfId="0" builtinId="0"/>
  </cellStyles>
  <dxfs count="4">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s>
  <tableStyles count="1" defaultTableStyle="TableStyleMedium2"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ulka17" displayName="Tabulka17" ref="A5:A67"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tabSelected="1" zoomScale="85" zoomScaleNormal="85" workbookViewId="0">
      <selection activeCell="B1" sqref="B1:AC1"/>
    </sheetView>
  </sheetViews>
  <sheetFormatPr defaultColWidth="8.85546875" defaultRowHeight="15" x14ac:dyDescent="0.25"/>
  <cols>
    <col min="1" max="1" width="9.140625" style="2" customWidth="1"/>
    <col min="2" max="2" width="28.42578125" customWidth="1"/>
    <col min="3" max="3" width="15.7109375" customWidth="1"/>
    <col min="4" max="4" width="10.28515625" customWidth="1"/>
    <col min="5" max="17" width="8.85546875" customWidth="1"/>
    <col min="25" max="29" width="8.85546875" customWidth="1"/>
  </cols>
  <sheetData>
    <row r="1" spans="1:29" ht="18.75" customHeight="1" thickBot="1" x14ac:dyDescent="0.35">
      <c r="A1" s="3"/>
      <c r="B1" s="121" t="s">
        <v>169</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12"/>
    </row>
    <row r="2" spans="1:29" ht="15.75" thickBot="1" x14ac:dyDescent="0.3">
      <c r="A2" s="3"/>
      <c r="B2" s="117"/>
      <c r="C2" s="117"/>
      <c r="D2" s="117"/>
      <c r="E2" s="117"/>
      <c r="F2" s="117"/>
      <c r="G2" s="117"/>
      <c r="H2" s="117"/>
      <c r="I2" s="117"/>
      <c r="J2" s="117"/>
      <c r="K2" s="117"/>
      <c r="L2" s="117"/>
      <c r="M2" s="117"/>
      <c r="N2" s="117"/>
      <c r="O2" s="117"/>
      <c r="P2" s="117"/>
      <c r="Q2" s="117"/>
      <c r="R2" s="117"/>
      <c r="S2" s="117"/>
      <c r="U2" s="113" t="s">
        <v>171</v>
      </c>
      <c r="V2" s="113"/>
      <c r="W2" s="113"/>
      <c r="X2" s="113"/>
      <c r="Y2" s="113"/>
      <c r="Z2" s="113"/>
      <c r="AA2" s="113"/>
      <c r="AB2" s="113"/>
      <c r="AC2" s="114"/>
    </row>
    <row r="3" spans="1:29" ht="16.5" thickBot="1" x14ac:dyDescent="0.3">
      <c r="A3" s="5"/>
      <c r="B3" s="11"/>
      <c r="C3" s="17" t="s">
        <v>0</v>
      </c>
      <c r="D3" s="17">
        <v>1990</v>
      </c>
      <c r="E3" s="17">
        <v>1995</v>
      </c>
      <c r="F3" s="17">
        <v>2000</v>
      </c>
      <c r="G3" s="17">
        <v>2001</v>
      </c>
      <c r="H3" s="17">
        <v>2002</v>
      </c>
      <c r="I3" s="17">
        <v>2003</v>
      </c>
      <c r="J3" s="17">
        <v>2004</v>
      </c>
      <c r="K3" s="17">
        <v>2005</v>
      </c>
      <c r="L3" s="17">
        <v>2006</v>
      </c>
      <c r="M3" s="17">
        <v>2007</v>
      </c>
      <c r="N3" s="17">
        <v>2008</v>
      </c>
      <c r="O3" s="17">
        <v>2009</v>
      </c>
      <c r="P3" s="17">
        <v>2010</v>
      </c>
      <c r="Q3" s="18">
        <v>2011</v>
      </c>
      <c r="R3" s="19">
        <v>2012</v>
      </c>
      <c r="S3" s="19">
        <v>2013</v>
      </c>
      <c r="T3" s="17">
        <v>2014</v>
      </c>
      <c r="U3" s="18">
        <v>2015</v>
      </c>
      <c r="V3" s="19">
        <v>2016</v>
      </c>
      <c r="W3" s="19">
        <v>2017</v>
      </c>
      <c r="X3" s="19">
        <v>2018</v>
      </c>
      <c r="Y3" s="19">
        <v>2019</v>
      </c>
      <c r="Z3" s="19">
        <v>2020</v>
      </c>
      <c r="AA3" s="19">
        <v>2021</v>
      </c>
      <c r="AB3" s="19">
        <v>2022</v>
      </c>
      <c r="AC3" s="19">
        <v>2023</v>
      </c>
    </row>
    <row r="4" spans="1:29" ht="17.25" customHeight="1" thickBot="1" x14ac:dyDescent="0.3">
      <c r="A4" s="25"/>
      <c r="B4" s="26"/>
      <c r="C4" s="123" t="s">
        <v>26</v>
      </c>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12"/>
    </row>
    <row r="5" spans="1:29" ht="32.25" thickBot="1" x14ac:dyDescent="0.3">
      <c r="A5" s="22">
        <v>1</v>
      </c>
      <c r="B5" s="87" t="s">
        <v>172</v>
      </c>
      <c r="C5" s="24" t="s">
        <v>2</v>
      </c>
      <c r="D5" s="91">
        <f>D7+D9</f>
        <v>3402.8</v>
      </c>
      <c r="E5" s="91">
        <f t="shared" ref="E5:AC5" si="0">E7+E9</f>
        <v>2220.8000000000002</v>
      </c>
      <c r="F5" s="91">
        <f t="shared" si="0"/>
        <v>1341.1</v>
      </c>
      <c r="G5" s="91">
        <f t="shared" si="0"/>
        <v>1318.5</v>
      </c>
      <c r="H5" s="91">
        <f t="shared" si="0"/>
        <v>1307.0999999999999</v>
      </c>
      <c r="I5" s="91">
        <f t="shared" si="0"/>
        <v>1327.1</v>
      </c>
      <c r="J5" s="91">
        <f t="shared" si="0"/>
        <v>1360</v>
      </c>
      <c r="K5" s="91">
        <f t="shared" si="0"/>
        <v>1417.6</v>
      </c>
      <c r="L5" s="91">
        <f t="shared" si="0"/>
        <v>1560.8</v>
      </c>
      <c r="M5" s="91">
        <f t="shared" si="0"/>
        <v>1531.5</v>
      </c>
      <c r="N5" s="91">
        <f t="shared" si="0"/>
        <v>1597.6</v>
      </c>
      <c r="O5" s="91">
        <f t="shared" si="0"/>
        <v>1594.4</v>
      </c>
      <c r="P5" s="91">
        <f t="shared" si="0"/>
        <v>1319.3000000000002</v>
      </c>
      <c r="Q5" s="91">
        <f t="shared" si="0"/>
        <v>1315.5</v>
      </c>
      <c r="R5" s="91">
        <f t="shared" si="0"/>
        <v>1389</v>
      </c>
      <c r="S5" s="91">
        <f t="shared" si="0"/>
        <v>1373.7</v>
      </c>
      <c r="T5" s="91">
        <f t="shared" si="0"/>
        <v>1343.6</v>
      </c>
      <c r="U5" s="91">
        <f t="shared" si="0"/>
        <v>1258.9000000000001</v>
      </c>
      <c r="V5" s="91">
        <f t="shared" si="0"/>
        <v>895.7</v>
      </c>
      <c r="W5" s="91">
        <f t="shared" si="0"/>
        <v>893.4</v>
      </c>
      <c r="X5" s="91">
        <f t="shared" si="0"/>
        <v>891.90000000000009</v>
      </c>
      <c r="Y5" s="91">
        <f t="shared" si="0"/>
        <v>861.28499999999997</v>
      </c>
      <c r="Z5" s="91">
        <f t="shared" si="0"/>
        <v>871.90100000000007</v>
      </c>
      <c r="AA5" s="91">
        <f t="shared" si="0"/>
        <v>891.13599999999997</v>
      </c>
      <c r="AB5" s="91">
        <f t="shared" si="0"/>
        <v>872.85899999999992</v>
      </c>
      <c r="AC5" s="92">
        <f t="shared" si="0"/>
        <v>897.94200000000001</v>
      </c>
    </row>
    <row r="6" spans="1:29" ht="16.5" customHeight="1" thickBot="1" x14ac:dyDescent="0.3">
      <c r="A6" s="22">
        <v>2</v>
      </c>
      <c r="B6" s="118" t="s">
        <v>35</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2"/>
    </row>
    <row r="7" spans="1:29" ht="16.5" thickBot="1" x14ac:dyDescent="0.3">
      <c r="A7" s="22">
        <v>3</v>
      </c>
      <c r="B7" s="21" t="s">
        <v>20</v>
      </c>
      <c r="C7" s="15" t="s">
        <v>2</v>
      </c>
      <c r="D7" s="28">
        <v>1173.3</v>
      </c>
      <c r="E7" s="28">
        <v>528.29999999999995</v>
      </c>
      <c r="F7" s="28">
        <v>388.3</v>
      </c>
      <c r="G7" s="28">
        <v>391.6</v>
      </c>
      <c r="H7" s="28">
        <v>379.2</v>
      </c>
      <c r="I7" s="28">
        <v>371.8</v>
      </c>
      <c r="J7" s="28">
        <v>415.3</v>
      </c>
      <c r="K7" s="28">
        <v>403.7</v>
      </c>
      <c r="L7" s="28">
        <v>423.3</v>
      </c>
      <c r="M7" s="28">
        <v>408.2</v>
      </c>
      <c r="N7" s="28">
        <v>397</v>
      </c>
      <c r="O7" s="28">
        <v>457.2</v>
      </c>
      <c r="P7" s="28">
        <v>377.1</v>
      </c>
      <c r="Q7" s="28">
        <v>371.1</v>
      </c>
      <c r="R7" s="28">
        <v>433.2</v>
      </c>
      <c r="S7" s="28">
        <v>445.3</v>
      </c>
      <c r="T7" s="28">
        <v>462.8</v>
      </c>
      <c r="U7" s="29">
        <v>458.3</v>
      </c>
      <c r="V7" s="29">
        <v>453.1</v>
      </c>
      <c r="W7" s="29">
        <v>453.4</v>
      </c>
      <c r="X7" s="29">
        <v>453.3</v>
      </c>
      <c r="Y7" s="37">
        <v>426.08499999999998</v>
      </c>
      <c r="Z7" s="93">
        <v>450.80099999999999</v>
      </c>
      <c r="AA7" s="93">
        <v>464.93599999999998</v>
      </c>
      <c r="AB7" s="93">
        <v>456.15899999999999</v>
      </c>
      <c r="AC7" s="93">
        <v>489.54199999999997</v>
      </c>
    </row>
    <row r="8" spans="1:29" ht="16.5" thickBot="1" x14ac:dyDescent="0.3">
      <c r="A8" s="22">
        <v>4</v>
      </c>
      <c r="B8" s="21" t="s">
        <v>20</v>
      </c>
      <c r="C8" s="15" t="s">
        <v>3</v>
      </c>
      <c r="D8" s="73">
        <f>D7/D5*100</f>
        <v>34.480427882919948</v>
      </c>
      <c r="E8" s="73">
        <f t="shared" ref="E8:AA8" si="1">E7/E5*100</f>
        <v>23.788724783861667</v>
      </c>
      <c r="F8" s="73">
        <f t="shared" si="1"/>
        <v>28.953843859518308</v>
      </c>
      <c r="G8" s="73">
        <f t="shared" si="1"/>
        <v>29.700417140690178</v>
      </c>
      <c r="H8" s="73">
        <f t="shared" si="1"/>
        <v>29.010787238925868</v>
      </c>
      <c r="I8" s="73">
        <f t="shared" si="1"/>
        <v>28.015974681636653</v>
      </c>
      <c r="J8" s="73">
        <f t="shared" si="1"/>
        <v>30.536764705882351</v>
      </c>
      <c r="K8" s="73">
        <f t="shared" si="1"/>
        <v>28.477708803611741</v>
      </c>
      <c r="L8" s="73">
        <f t="shared" si="1"/>
        <v>27.120707329574579</v>
      </c>
      <c r="M8" s="73">
        <f t="shared" si="1"/>
        <v>26.653607574273586</v>
      </c>
      <c r="N8" s="73">
        <f t="shared" si="1"/>
        <v>24.849774661992992</v>
      </c>
      <c r="O8" s="73">
        <f t="shared" si="1"/>
        <v>28.675363773206218</v>
      </c>
      <c r="P8" s="73">
        <f t="shared" si="1"/>
        <v>28.583339649814292</v>
      </c>
      <c r="Q8" s="73">
        <f t="shared" si="1"/>
        <v>28.20980615735462</v>
      </c>
      <c r="R8" s="73">
        <f t="shared" si="1"/>
        <v>31.187904967602591</v>
      </c>
      <c r="S8" s="73">
        <f t="shared" si="1"/>
        <v>32.416102496906163</v>
      </c>
      <c r="T8" s="73">
        <f t="shared" si="1"/>
        <v>34.444775230723437</v>
      </c>
      <c r="U8" s="94">
        <f t="shared" si="1"/>
        <v>36.404797839383583</v>
      </c>
      <c r="V8" s="94">
        <f t="shared" si="1"/>
        <v>50.586133750139552</v>
      </c>
      <c r="W8" s="94">
        <f t="shared" si="1"/>
        <v>50.749944034027308</v>
      </c>
      <c r="X8" s="94">
        <f t="shared" si="1"/>
        <v>50.824083417423473</v>
      </c>
      <c r="Y8" s="94">
        <f t="shared" si="1"/>
        <v>49.47084878988953</v>
      </c>
      <c r="Z8" s="94">
        <f>Z7/Z5*100</f>
        <v>51.703232362389762</v>
      </c>
      <c r="AA8" s="94">
        <f t="shared" si="1"/>
        <v>52.173405630565931</v>
      </c>
      <c r="AB8" s="94">
        <f>AB7/AB5*100</f>
        <v>52.26033070633401</v>
      </c>
      <c r="AC8" s="94">
        <f>AC7/AC5*100</f>
        <v>54.518220553220587</v>
      </c>
    </row>
    <row r="9" spans="1:29" ht="16.5" thickBot="1" x14ac:dyDescent="0.3">
      <c r="A9" s="22">
        <v>5</v>
      </c>
      <c r="B9" s="21" t="s">
        <v>21</v>
      </c>
      <c r="C9" s="15" t="s">
        <v>2</v>
      </c>
      <c r="D9" s="30">
        <v>2229.5</v>
      </c>
      <c r="E9" s="28">
        <v>1692.5</v>
      </c>
      <c r="F9" s="28">
        <v>952.8</v>
      </c>
      <c r="G9" s="28">
        <v>926.9</v>
      </c>
      <c r="H9" s="28">
        <v>927.9</v>
      </c>
      <c r="I9" s="28">
        <v>955.3</v>
      </c>
      <c r="J9" s="28">
        <v>944.7</v>
      </c>
      <c r="K9" s="28">
        <v>1013.9</v>
      </c>
      <c r="L9" s="28">
        <v>1137.5</v>
      </c>
      <c r="M9" s="28">
        <v>1123.3</v>
      </c>
      <c r="N9" s="28">
        <v>1200.5999999999999</v>
      </c>
      <c r="O9" s="28">
        <v>1137.2</v>
      </c>
      <c r="P9" s="28">
        <v>942.2</v>
      </c>
      <c r="Q9" s="28">
        <v>944.4</v>
      </c>
      <c r="R9" s="28">
        <v>955.8</v>
      </c>
      <c r="S9" s="28">
        <v>928.4</v>
      </c>
      <c r="T9" s="28">
        <v>880.8</v>
      </c>
      <c r="U9" s="95">
        <v>800.6</v>
      </c>
      <c r="V9" s="96">
        <v>442.6</v>
      </c>
      <c r="W9" s="93">
        <v>440</v>
      </c>
      <c r="X9" s="93">
        <v>438.6</v>
      </c>
      <c r="Y9" s="93">
        <v>435.2</v>
      </c>
      <c r="Z9" s="93">
        <v>421.1</v>
      </c>
      <c r="AA9" s="93">
        <v>426.2</v>
      </c>
      <c r="AB9" s="93">
        <v>416.7</v>
      </c>
      <c r="AC9" s="93">
        <v>408.4</v>
      </c>
    </row>
    <row r="10" spans="1:29" ht="16.5" thickBot="1" x14ac:dyDescent="0.3">
      <c r="A10" s="22">
        <v>6</v>
      </c>
      <c r="B10" s="21" t="s">
        <v>21</v>
      </c>
      <c r="C10" s="15" t="s">
        <v>3</v>
      </c>
      <c r="D10" s="73">
        <f>D9/D5*100</f>
        <v>65.519572117080045</v>
      </c>
      <c r="E10" s="73">
        <f t="shared" ref="E10:AC10" si="2">E9/E5*100</f>
        <v>76.211275216138318</v>
      </c>
      <c r="F10" s="73">
        <f t="shared" si="2"/>
        <v>71.046156140481699</v>
      </c>
      <c r="G10" s="73">
        <f t="shared" si="2"/>
        <v>70.299582859309822</v>
      </c>
      <c r="H10" s="73">
        <f t="shared" si="2"/>
        <v>70.989212761074143</v>
      </c>
      <c r="I10" s="73">
        <f t="shared" si="2"/>
        <v>71.984025318363351</v>
      </c>
      <c r="J10" s="73">
        <f t="shared" si="2"/>
        <v>69.463235294117652</v>
      </c>
      <c r="K10" s="73">
        <f t="shared" si="2"/>
        <v>71.522291196388267</v>
      </c>
      <c r="L10" s="73">
        <f t="shared" si="2"/>
        <v>72.879292670425428</v>
      </c>
      <c r="M10" s="73">
        <f t="shared" si="2"/>
        <v>73.346392425726421</v>
      </c>
      <c r="N10" s="73">
        <f t="shared" si="2"/>
        <v>75.150225338007004</v>
      </c>
      <c r="O10" s="73">
        <f t="shared" si="2"/>
        <v>71.324636226793785</v>
      </c>
      <c r="P10" s="73">
        <f t="shared" si="2"/>
        <v>71.416660350185708</v>
      </c>
      <c r="Q10" s="73">
        <f t="shared" si="2"/>
        <v>71.79019384264538</v>
      </c>
      <c r="R10" s="73">
        <f t="shared" si="2"/>
        <v>68.812095032397409</v>
      </c>
      <c r="S10" s="73">
        <f t="shared" si="2"/>
        <v>67.583897503093823</v>
      </c>
      <c r="T10" s="73">
        <f t="shared" si="2"/>
        <v>65.555224769276577</v>
      </c>
      <c r="U10" s="73">
        <f t="shared" si="2"/>
        <v>63.595202160616402</v>
      </c>
      <c r="V10" s="73">
        <f t="shared" si="2"/>
        <v>49.413866249860448</v>
      </c>
      <c r="W10" s="73">
        <f t="shared" si="2"/>
        <v>49.250055965972692</v>
      </c>
      <c r="X10" s="73">
        <f t="shared" si="2"/>
        <v>49.175916582576519</v>
      </c>
      <c r="Y10" s="73">
        <f t="shared" si="2"/>
        <v>50.529151210110477</v>
      </c>
      <c r="Z10" s="73">
        <f t="shared" si="2"/>
        <v>48.29676763761023</v>
      </c>
      <c r="AA10" s="73">
        <f t="shared" si="2"/>
        <v>47.826594369434069</v>
      </c>
      <c r="AB10" s="73">
        <f t="shared" si="2"/>
        <v>47.73966929366599</v>
      </c>
      <c r="AC10" s="94">
        <f t="shared" si="2"/>
        <v>45.481779446779406</v>
      </c>
    </row>
    <row r="11" spans="1:29" ht="16.5" customHeight="1" thickBot="1" x14ac:dyDescent="0.3">
      <c r="A11" s="4"/>
      <c r="B11" s="10"/>
      <c r="C11" s="110" t="s">
        <v>1</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2"/>
    </row>
    <row r="12" spans="1:29" ht="16.5" thickBot="1" x14ac:dyDescent="0.3">
      <c r="A12" s="27">
        <v>7</v>
      </c>
      <c r="B12" s="20" t="s">
        <v>14</v>
      </c>
      <c r="C12" s="15" t="s">
        <v>2</v>
      </c>
      <c r="D12" s="97">
        <f>D13+D14</f>
        <v>634.7650000000001</v>
      </c>
      <c r="E12" s="97">
        <f>E13+E14</f>
        <v>280.86</v>
      </c>
      <c r="F12" s="97">
        <f t="shared" ref="F12:AC12" si="3">F13+F14</f>
        <v>145.30000000000001</v>
      </c>
      <c r="G12" s="97">
        <f t="shared" si="3"/>
        <v>145.9</v>
      </c>
      <c r="H12" s="97">
        <f t="shared" si="3"/>
        <v>137.4</v>
      </c>
      <c r="I12" s="97">
        <f t="shared" si="3"/>
        <v>126.3</v>
      </c>
      <c r="J12" s="97">
        <f t="shared" si="3"/>
        <v>92.1</v>
      </c>
      <c r="K12" s="97">
        <f t="shared" si="3"/>
        <v>75.2</v>
      </c>
      <c r="L12" s="97">
        <f t="shared" si="3"/>
        <v>89.2</v>
      </c>
      <c r="M12" s="97">
        <f t="shared" si="3"/>
        <v>82.1</v>
      </c>
      <c r="N12" s="97">
        <f t="shared" si="3"/>
        <v>65.399999999999991</v>
      </c>
      <c r="O12" s="97">
        <f t="shared" si="3"/>
        <v>140.80000000000001</v>
      </c>
      <c r="P12" s="97">
        <f t="shared" si="3"/>
        <v>54.300000000000004</v>
      </c>
      <c r="Q12" s="97">
        <f t="shared" si="3"/>
        <v>47.1</v>
      </c>
      <c r="R12" s="97">
        <f t="shared" si="3"/>
        <v>66.400000000000006</v>
      </c>
      <c r="S12" s="97">
        <f t="shared" si="3"/>
        <v>48.8</v>
      </c>
      <c r="T12" s="97">
        <f t="shared" si="3"/>
        <v>50.5</v>
      </c>
      <c r="U12" s="97">
        <f t="shared" si="3"/>
        <v>56.9</v>
      </c>
      <c r="V12" s="97">
        <f t="shared" si="3"/>
        <v>56</v>
      </c>
      <c r="W12" s="97">
        <f t="shared" si="3"/>
        <v>50.5</v>
      </c>
      <c r="X12" s="97">
        <f t="shared" si="3"/>
        <v>50</v>
      </c>
      <c r="Y12" s="97">
        <f t="shared" si="3"/>
        <v>50.2</v>
      </c>
      <c r="Z12" s="97">
        <f t="shared" si="3"/>
        <v>58.9</v>
      </c>
      <c r="AA12" s="97">
        <f t="shared" si="3"/>
        <v>47.699999999999996</v>
      </c>
      <c r="AB12" s="97">
        <f t="shared" si="3"/>
        <v>44.4</v>
      </c>
      <c r="AC12" s="97">
        <f t="shared" si="3"/>
        <v>59.314999999999998</v>
      </c>
    </row>
    <row r="13" spans="1:29" ht="16.5" thickBot="1" x14ac:dyDescent="0.3">
      <c r="A13" s="27">
        <v>8</v>
      </c>
      <c r="B13" s="21" t="s">
        <v>20</v>
      </c>
      <c r="C13" s="15" t="s">
        <v>2</v>
      </c>
      <c r="D13" s="31">
        <v>561.70000000000005</v>
      </c>
      <c r="E13" s="31">
        <v>223.8</v>
      </c>
      <c r="F13" s="31">
        <v>108.9</v>
      </c>
      <c r="G13" s="31">
        <v>109.7</v>
      </c>
      <c r="H13" s="31">
        <v>102.2</v>
      </c>
      <c r="I13" s="31">
        <v>90.1</v>
      </c>
      <c r="J13" s="31">
        <v>88.8</v>
      </c>
      <c r="K13" s="31">
        <v>73.900000000000006</v>
      </c>
      <c r="L13" s="31">
        <v>87.7</v>
      </c>
      <c r="M13" s="31">
        <v>80.599999999999994</v>
      </c>
      <c r="N13" s="31">
        <v>63.8</v>
      </c>
      <c r="O13" s="31">
        <v>139.5</v>
      </c>
      <c r="P13" s="31">
        <v>51.7</v>
      </c>
      <c r="Q13" s="31">
        <v>44.4</v>
      </c>
      <c r="R13" s="31">
        <v>63.7</v>
      </c>
      <c r="S13" s="31">
        <v>48.5</v>
      </c>
      <c r="T13" s="31">
        <v>50.3</v>
      </c>
      <c r="U13" s="31">
        <v>56.8</v>
      </c>
      <c r="V13" s="86">
        <v>53.3</v>
      </c>
      <c r="W13" s="86">
        <v>47.6</v>
      </c>
      <c r="X13" s="86">
        <v>47</v>
      </c>
      <c r="Y13" s="86">
        <v>47.1</v>
      </c>
      <c r="Z13" s="86">
        <v>56.3</v>
      </c>
      <c r="AA13" s="86">
        <v>44.9</v>
      </c>
      <c r="AB13" s="86">
        <v>41.9</v>
      </c>
      <c r="AC13" s="35">
        <v>56.814999999999998</v>
      </c>
    </row>
    <row r="14" spans="1:29" ht="16.5" thickBot="1" x14ac:dyDescent="0.3">
      <c r="A14" s="27">
        <v>9</v>
      </c>
      <c r="B14" s="21" t="s">
        <v>21</v>
      </c>
      <c r="C14" s="15" t="s">
        <v>2</v>
      </c>
      <c r="D14" s="32">
        <v>73.064999999999998</v>
      </c>
      <c r="E14" s="32">
        <v>57.06</v>
      </c>
      <c r="F14" s="32">
        <v>36.4</v>
      </c>
      <c r="G14" s="32">
        <v>36.200000000000003</v>
      </c>
      <c r="H14" s="32">
        <v>35.200000000000003</v>
      </c>
      <c r="I14" s="32">
        <v>36.200000000000003</v>
      </c>
      <c r="J14" s="32">
        <v>3.3</v>
      </c>
      <c r="K14" s="33">
        <v>1.3</v>
      </c>
      <c r="L14" s="33">
        <v>1.5</v>
      </c>
      <c r="M14" s="33">
        <v>1.5</v>
      </c>
      <c r="N14" s="33">
        <v>1.6</v>
      </c>
      <c r="O14" s="33">
        <v>1.3</v>
      </c>
      <c r="P14" s="33">
        <v>2.6</v>
      </c>
      <c r="Q14" s="33">
        <v>2.7</v>
      </c>
      <c r="R14" s="33">
        <v>2.7</v>
      </c>
      <c r="S14" s="33">
        <v>0.3</v>
      </c>
      <c r="T14" s="33">
        <v>0.2</v>
      </c>
      <c r="U14" s="33">
        <v>0.1</v>
      </c>
      <c r="V14" s="98">
        <v>2.7</v>
      </c>
      <c r="W14" s="98">
        <v>2.9</v>
      </c>
      <c r="X14" s="98">
        <v>3</v>
      </c>
      <c r="Y14" s="98">
        <v>3.1</v>
      </c>
      <c r="Z14" s="98">
        <v>2.6</v>
      </c>
      <c r="AA14" s="98">
        <v>2.8</v>
      </c>
      <c r="AB14" s="98">
        <v>2.5</v>
      </c>
      <c r="AC14" s="35">
        <v>2.5</v>
      </c>
    </row>
    <row r="15" spans="1:29" ht="16.5" thickBot="1" x14ac:dyDescent="0.3">
      <c r="A15" s="27">
        <v>10</v>
      </c>
      <c r="B15" s="20" t="s">
        <v>15</v>
      </c>
      <c r="C15" s="15" t="s">
        <v>2</v>
      </c>
      <c r="D15" s="99">
        <f t="shared" ref="D15:AC15" si="4">D16+D17</f>
        <v>284.2</v>
      </c>
      <c r="E15" s="99">
        <f t="shared" si="4"/>
        <v>196.29999999999998</v>
      </c>
      <c r="F15" s="99">
        <f t="shared" si="4"/>
        <v>136.89999999999998</v>
      </c>
      <c r="G15" s="99">
        <f t="shared" si="4"/>
        <v>134.69999999999999</v>
      </c>
      <c r="H15" s="99">
        <f t="shared" si="4"/>
        <v>136.5</v>
      </c>
      <c r="I15" s="99">
        <f t="shared" si="4"/>
        <v>140.19999999999999</v>
      </c>
      <c r="J15" s="99">
        <f t="shared" si="4"/>
        <v>146.1</v>
      </c>
      <c r="K15" s="99">
        <f t="shared" si="4"/>
        <v>153.30000000000001</v>
      </c>
      <c r="L15" s="99">
        <f t="shared" si="4"/>
        <v>168.2</v>
      </c>
      <c r="M15" s="99">
        <f t="shared" si="4"/>
        <v>161.80000000000001</v>
      </c>
      <c r="N15" s="99">
        <f t="shared" si="4"/>
        <v>170.5</v>
      </c>
      <c r="O15" s="99">
        <f t="shared" si="4"/>
        <v>165.4</v>
      </c>
      <c r="P15" s="99">
        <f t="shared" si="4"/>
        <v>157</v>
      </c>
      <c r="Q15" s="99">
        <f t="shared" si="4"/>
        <v>157.69999999999999</v>
      </c>
      <c r="R15" s="99">
        <f t="shared" si="4"/>
        <v>158.5</v>
      </c>
      <c r="S15" s="99">
        <f t="shared" si="4"/>
        <v>157.4</v>
      </c>
      <c r="T15" s="99">
        <f t="shared" si="4"/>
        <v>149.39999999999998</v>
      </c>
      <c r="U15" s="99">
        <f t="shared" si="4"/>
        <v>134.39999999999998</v>
      </c>
      <c r="V15" s="100">
        <f t="shared" si="4"/>
        <v>154.80000000000001</v>
      </c>
      <c r="W15" s="100">
        <f t="shared" si="4"/>
        <v>155.6</v>
      </c>
      <c r="X15" s="100">
        <f t="shared" si="4"/>
        <v>154.6</v>
      </c>
      <c r="Y15" s="100">
        <f t="shared" si="4"/>
        <v>151.10000000000002</v>
      </c>
      <c r="Z15" s="100">
        <f t="shared" si="4"/>
        <v>147.5</v>
      </c>
      <c r="AA15" s="100">
        <f t="shared" si="4"/>
        <v>150.6</v>
      </c>
      <c r="AB15" s="100">
        <f t="shared" si="4"/>
        <v>142.80000000000001</v>
      </c>
      <c r="AC15" s="100">
        <f t="shared" si="4"/>
        <v>142.048</v>
      </c>
    </row>
    <row r="16" spans="1:29" ht="16.5" thickBot="1" x14ac:dyDescent="0.3">
      <c r="A16" s="27">
        <v>11</v>
      </c>
      <c r="B16" s="21" t="s">
        <v>20</v>
      </c>
      <c r="C16" s="15" t="s">
        <v>2</v>
      </c>
      <c r="D16" s="34">
        <v>101</v>
      </c>
      <c r="E16" s="34">
        <v>55.6</v>
      </c>
      <c r="F16" s="34">
        <v>52.3</v>
      </c>
      <c r="G16" s="34">
        <v>51.5</v>
      </c>
      <c r="H16" s="34">
        <v>54.4</v>
      </c>
      <c r="I16" s="34">
        <v>55.8</v>
      </c>
      <c r="J16" s="34">
        <v>59.1</v>
      </c>
      <c r="K16" s="33">
        <v>59.1</v>
      </c>
      <c r="L16" s="33">
        <v>61.1</v>
      </c>
      <c r="M16" s="33">
        <v>55.2</v>
      </c>
      <c r="N16" s="33">
        <v>54.1</v>
      </c>
      <c r="O16" s="33">
        <v>55.7</v>
      </c>
      <c r="P16" s="33">
        <v>57.1</v>
      </c>
      <c r="Q16" s="33">
        <v>52.8</v>
      </c>
      <c r="R16" s="33">
        <v>52.8</v>
      </c>
      <c r="S16" s="33">
        <v>55.7</v>
      </c>
      <c r="T16" s="33">
        <v>54.3</v>
      </c>
      <c r="U16" s="33">
        <v>49.3</v>
      </c>
      <c r="V16" s="98">
        <v>50.8</v>
      </c>
      <c r="W16" s="98">
        <v>48.8</v>
      </c>
      <c r="X16" s="98">
        <v>45.8</v>
      </c>
      <c r="Y16" s="98">
        <v>44.2</v>
      </c>
      <c r="Z16" s="98">
        <v>44.9</v>
      </c>
      <c r="AA16" s="98">
        <v>47</v>
      </c>
      <c r="AB16" s="98">
        <v>43.2</v>
      </c>
      <c r="AC16" s="35">
        <v>44.448</v>
      </c>
    </row>
    <row r="17" spans="1:29" ht="16.5" thickBot="1" x14ac:dyDescent="0.3">
      <c r="A17" s="27">
        <v>12</v>
      </c>
      <c r="B17" s="21" t="s">
        <v>22</v>
      </c>
      <c r="C17" s="15" t="s">
        <v>2</v>
      </c>
      <c r="D17" s="33">
        <v>183.2</v>
      </c>
      <c r="E17" s="33">
        <v>140.69999999999999</v>
      </c>
      <c r="F17" s="33">
        <v>84.6</v>
      </c>
      <c r="G17" s="33">
        <v>83.2</v>
      </c>
      <c r="H17" s="33">
        <v>82.1</v>
      </c>
      <c r="I17" s="33">
        <v>84.4</v>
      </c>
      <c r="J17" s="34">
        <v>87</v>
      </c>
      <c r="K17" s="33">
        <v>94.2</v>
      </c>
      <c r="L17" s="33">
        <v>107.1</v>
      </c>
      <c r="M17" s="33">
        <v>106.6</v>
      </c>
      <c r="N17" s="33">
        <v>116.4</v>
      </c>
      <c r="O17" s="33">
        <v>109.7</v>
      </c>
      <c r="P17" s="33">
        <v>99.9</v>
      </c>
      <c r="Q17" s="33">
        <v>104.9</v>
      </c>
      <c r="R17" s="33">
        <v>105.7</v>
      </c>
      <c r="S17" s="33">
        <v>101.7</v>
      </c>
      <c r="T17" s="33">
        <v>95.1</v>
      </c>
      <c r="U17" s="33">
        <v>85.1</v>
      </c>
      <c r="V17" s="98">
        <v>104</v>
      </c>
      <c r="W17" s="98">
        <v>106.8</v>
      </c>
      <c r="X17" s="98">
        <v>108.8</v>
      </c>
      <c r="Y17" s="98">
        <v>106.9</v>
      </c>
      <c r="Z17" s="98">
        <v>102.6</v>
      </c>
      <c r="AA17" s="98">
        <v>103.6</v>
      </c>
      <c r="AB17" s="98">
        <v>99.6</v>
      </c>
      <c r="AC17" s="35">
        <v>97.6</v>
      </c>
    </row>
    <row r="18" spans="1:29" ht="32.25" thickBot="1" x14ac:dyDescent="0.3">
      <c r="A18" s="27">
        <v>13</v>
      </c>
      <c r="B18" s="88" t="s">
        <v>23</v>
      </c>
      <c r="C18" s="15" t="s">
        <v>2</v>
      </c>
      <c r="D18" s="101">
        <f t="shared" ref="D18:Z18" si="5">D19+D20</f>
        <v>548.20000000000005</v>
      </c>
      <c r="E18" s="101">
        <f t="shared" si="5"/>
        <v>377.09999999999997</v>
      </c>
      <c r="F18" s="101">
        <f t="shared" si="5"/>
        <v>246.8</v>
      </c>
      <c r="G18" s="101">
        <f t="shared" si="5"/>
        <v>240.8</v>
      </c>
      <c r="H18" s="101">
        <f t="shared" si="5"/>
        <v>239.9</v>
      </c>
      <c r="I18" s="101">
        <f t="shared" si="5"/>
        <v>247.3</v>
      </c>
      <c r="J18" s="101">
        <f t="shared" si="5"/>
        <v>280.8</v>
      </c>
      <c r="K18" s="101">
        <f t="shared" si="5"/>
        <v>295.2</v>
      </c>
      <c r="L18" s="101">
        <f t="shared" si="5"/>
        <v>317.90000000000003</v>
      </c>
      <c r="M18" s="101">
        <f t="shared" si="5"/>
        <v>318.20000000000005</v>
      </c>
      <c r="N18" s="101">
        <f t="shared" si="5"/>
        <v>342.7</v>
      </c>
      <c r="O18" s="101">
        <f t="shared" si="5"/>
        <v>324.5</v>
      </c>
      <c r="P18" s="101">
        <f t="shared" si="5"/>
        <v>307.39999999999998</v>
      </c>
      <c r="Q18" s="101">
        <f t="shared" si="5"/>
        <v>324.10000000000002</v>
      </c>
      <c r="R18" s="101">
        <f t="shared" si="5"/>
        <v>368.4</v>
      </c>
      <c r="S18" s="101">
        <f t="shared" si="5"/>
        <v>379.4</v>
      </c>
      <c r="T18" s="101">
        <f t="shared" si="5"/>
        <v>386.8</v>
      </c>
      <c r="U18" s="101">
        <f t="shared" si="5"/>
        <v>376.2</v>
      </c>
      <c r="V18" s="101">
        <f t="shared" si="5"/>
        <v>246.70000000000002</v>
      </c>
      <c r="W18" s="101">
        <f t="shared" si="5"/>
        <v>253.4</v>
      </c>
      <c r="X18" s="101">
        <f t="shared" si="5"/>
        <v>254.79999999999998</v>
      </c>
      <c r="Y18" s="101">
        <f t="shared" si="5"/>
        <v>238.10000000000002</v>
      </c>
      <c r="Z18" s="102">
        <f t="shared" si="5"/>
        <v>234.6</v>
      </c>
      <c r="AA18" s="102">
        <f>AA19+AA20</f>
        <v>252.29999999999998</v>
      </c>
      <c r="AB18" s="102">
        <f>AB19+AB20</f>
        <v>251.30100000000002</v>
      </c>
      <c r="AC18" s="102">
        <f>AC19+AC20</f>
        <v>276.99</v>
      </c>
    </row>
    <row r="19" spans="1:29" ht="16.5" thickBot="1" x14ac:dyDescent="0.3">
      <c r="A19" s="27">
        <v>14</v>
      </c>
      <c r="B19" s="1" t="s">
        <v>173</v>
      </c>
      <c r="C19" s="15" t="s">
        <v>2</v>
      </c>
      <c r="D19" s="32">
        <v>159</v>
      </c>
      <c r="E19" s="32">
        <v>80.2</v>
      </c>
      <c r="F19" s="32">
        <v>75.5</v>
      </c>
      <c r="G19" s="32">
        <v>73.3</v>
      </c>
      <c r="H19" s="32">
        <v>73.5</v>
      </c>
      <c r="I19" s="32">
        <v>75.900000000000006</v>
      </c>
      <c r="J19" s="32">
        <v>104.7</v>
      </c>
      <c r="K19" s="32">
        <v>105.2</v>
      </c>
      <c r="L19" s="32">
        <v>103.60000000000001</v>
      </c>
      <c r="M19" s="32">
        <v>105.80000000000001</v>
      </c>
      <c r="N19" s="32">
        <v>113.5</v>
      </c>
      <c r="O19" s="32">
        <v>110.10000000000001</v>
      </c>
      <c r="P19" s="32">
        <v>116.6</v>
      </c>
      <c r="Q19" s="32">
        <v>130.70000000000002</v>
      </c>
      <c r="R19" s="32">
        <v>169.9</v>
      </c>
      <c r="S19" s="32">
        <v>186.7</v>
      </c>
      <c r="T19" s="32">
        <v>204.8</v>
      </c>
      <c r="U19" s="31">
        <v>211.7</v>
      </c>
      <c r="V19" s="98">
        <v>212.8</v>
      </c>
      <c r="W19" s="98">
        <v>219.9</v>
      </c>
      <c r="X19" s="98">
        <v>221.7</v>
      </c>
      <c r="Y19" s="98">
        <v>205.3</v>
      </c>
      <c r="Z19" s="98">
        <v>202.5</v>
      </c>
      <c r="AA19" s="98">
        <v>219.7</v>
      </c>
      <c r="AB19" s="98">
        <f>174.241+44.96</f>
        <v>219.20100000000002</v>
      </c>
      <c r="AC19" s="35">
        <f>189.975+55.815</f>
        <v>245.79</v>
      </c>
    </row>
    <row r="20" spans="1:29" ht="16.5" thickBot="1" x14ac:dyDescent="0.3">
      <c r="A20" s="27">
        <v>15</v>
      </c>
      <c r="B20" s="21" t="s">
        <v>21</v>
      </c>
      <c r="C20" s="15" t="s">
        <v>2</v>
      </c>
      <c r="D20" s="31">
        <v>389.2</v>
      </c>
      <c r="E20" s="31">
        <v>296.89999999999998</v>
      </c>
      <c r="F20" s="31">
        <v>171.3</v>
      </c>
      <c r="G20" s="31">
        <v>167.5</v>
      </c>
      <c r="H20" s="31">
        <v>166.4</v>
      </c>
      <c r="I20" s="31">
        <v>171.4</v>
      </c>
      <c r="J20" s="35">
        <v>176.1</v>
      </c>
      <c r="K20" s="36">
        <v>190</v>
      </c>
      <c r="L20" s="36">
        <v>214.3</v>
      </c>
      <c r="M20" s="36">
        <v>212.4</v>
      </c>
      <c r="N20" s="36">
        <v>229.2</v>
      </c>
      <c r="O20" s="36">
        <v>214.4</v>
      </c>
      <c r="P20" s="36">
        <v>190.8</v>
      </c>
      <c r="Q20" s="36">
        <v>193.4</v>
      </c>
      <c r="R20" s="36">
        <v>198.5</v>
      </c>
      <c r="S20" s="36">
        <v>192.7</v>
      </c>
      <c r="T20" s="36">
        <v>182</v>
      </c>
      <c r="U20" s="36">
        <v>164.5</v>
      </c>
      <c r="V20" s="98">
        <v>33.9</v>
      </c>
      <c r="W20" s="98">
        <v>33.5</v>
      </c>
      <c r="X20" s="98">
        <v>33.1</v>
      </c>
      <c r="Y20" s="98">
        <v>32.799999999999997</v>
      </c>
      <c r="Z20" s="98">
        <v>32.1</v>
      </c>
      <c r="AA20" s="98">
        <v>32.6</v>
      </c>
      <c r="AB20" s="98">
        <v>32.1</v>
      </c>
      <c r="AC20" s="35">
        <v>31.2</v>
      </c>
    </row>
    <row r="21" spans="1:29" ht="16.5" thickBot="1" x14ac:dyDescent="0.3">
      <c r="A21" s="27">
        <v>16</v>
      </c>
      <c r="B21" s="20" t="s">
        <v>16</v>
      </c>
      <c r="C21" s="15" t="s">
        <v>2</v>
      </c>
      <c r="D21" s="99">
        <f t="shared" ref="D21:U21" si="6">D22+D23</f>
        <v>1721.979</v>
      </c>
      <c r="E21" s="99">
        <f t="shared" si="6"/>
        <v>1258.6010000000001</v>
      </c>
      <c r="F21" s="100">
        <f t="shared" si="6"/>
        <v>726.3</v>
      </c>
      <c r="G21" s="99">
        <f t="shared" si="6"/>
        <v>710.5</v>
      </c>
      <c r="H21" s="99">
        <f t="shared" si="6"/>
        <v>710.90000000000009</v>
      </c>
      <c r="I21" s="99">
        <f t="shared" si="6"/>
        <v>732.7</v>
      </c>
      <c r="J21" s="99">
        <f t="shared" si="6"/>
        <v>753.5</v>
      </c>
      <c r="K21" s="99">
        <f t="shared" si="6"/>
        <v>803.1</v>
      </c>
      <c r="L21" s="99">
        <f t="shared" si="6"/>
        <v>888.1</v>
      </c>
      <c r="M21" s="99">
        <f t="shared" si="6"/>
        <v>861.4</v>
      </c>
      <c r="N21" s="99">
        <f t="shared" si="6"/>
        <v>901.90000000000009</v>
      </c>
      <c r="O21" s="99">
        <f t="shared" si="6"/>
        <v>852.4</v>
      </c>
      <c r="P21" s="99">
        <f t="shared" si="6"/>
        <v>694.2</v>
      </c>
      <c r="Q21" s="99">
        <f t="shared" si="6"/>
        <v>686.69999999999993</v>
      </c>
      <c r="R21" s="99">
        <f t="shared" si="6"/>
        <v>696.80000000000007</v>
      </c>
      <c r="S21" s="99">
        <f t="shared" si="6"/>
        <v>686.3</v>
      </c>
      <c r="T21" s="99">
        <f t="shared" si="6"/>
        <v>657.3</v>
      </c>
      <c r="U21" s="99">
        <f t="shared" si="6"/>
        <v>602.29999999999995</v>
      </c>
      <c r="V21" s="100">
        <f>V22+V23</f>
        <v>370.4</v>
      </c>
      <c r="W21" s="100">
        <f t="shared" ref="W21:AC21" si="7">W22+W23</f>
        <v>367.1</v>
      </c>
      <c r="X21" s="100">
        <f t="shared" si="7"/>
        <v>365.79999999999995</v>
      </c>
      <c r="Y21" s="100">
        <f t="shared" si="7"/>
        <v>359.7</v>
      </c>
      <c r="Z21" s="100">
        <f t="shared" si="7"/>
        <v>362.6</v>
      </c>
      <c r="AA21" s="100">
        <f t="shared" si="7"/>
        <v>363.8</v>
      </c>
      <c r="AB21" s="100">
        <f t="shared" si="7"/>
        <v>352.20000000000005</v>
      </c>
      <c r="AC21" s="100">
        <f t="shared" si="7"/>
        <v>349.14499999999998</v>
      </c>
    </row>
    <row r="22" spans="1:29" ht="16.5" thickBot="1" x14ac:dyDescent="0.3">
      <c r="A22" s="27">
        <v>17</v>
      </c>
      <c r="B22" s="21" t="s">
        <v>20</v>
      </c>
      <c r="C22" s="15" t="s">
        <v>2</v>
      </c>
      <c r="D22" s="34">
        <v>191.3</v>
      </c>
      <c r="E22" s="34">
        <v>102</v>
      </c>
      <c r="F22" s="98">
        <v>92.3</v>
      </c>
      <c r="G22" s="34">
        <v>96.9</v>
      </c>
      <c r="H22" s="34">
        <v>92.2</v>
      </c>
      <c r="I22" s="34">
        <v>95.7</v>
      </c>
      <c r="J22" s="34">
        <v>102.4</v>
      </c>
      <c r="K22" s="34">
        <v>104.4</v>
      </c>
      <c r="L22" s="34">
        <v>107.7</v>
      </c>
      <c r="M22" s="34">
        <v>92.9</v>
      </c>
      <c r="N22" s="34">
        <v>86.7</v>
      </c>
      <c r="O22" s="34">
        <v>74.599999999999994</v>
      </c>
      <c r="P22" s="34">
        <v>75.099999999999994</v>
      </c>
      <c r="Q22" s="34">
        <v>73.900000000000006</v>
      </c>
      <c r="R22" s="34">
        <v>78.599999999999994</v>
      </c>
      <c r="S22" s="34">
        <v>81.900000000000006</v>
      </c>
      <c r="T22" s="34">
        <v>80.8</v>
      </c>
      <c r="U22" s="34">
        <v>75.400000000000006</v>
      </c>
      <c r="V22" s="98">
        <v>73.099999999999994</v>
      </c>
      <c r="W22" s="98">
        <v>75.099999999999994</v>
      </c>
      <c r="X22" s="98">
        <v>76.900000000000006</v>
      </c>
      <c r="Y22" s="98">
        <v>72</v>
      </c>
      <c r="Z22" s="98">
        <v>83.4</v>
      </c>
      <c r="AA22" s="98">
        <v>81.2</v>
      </c>
      <c r="AB22" s="98">
        <v>74.099999999999994</v>
      </c>
      <c r="AC22" s="35">
        <v>76.444999999999993</v>
      </c>
    </row>
    <row r="23" spans="1:29" ht="16.5" thickBot="1" x14ac:dyDescent="0.3">
      <c r="A23" s="27">
        <v>18</v>
      </c>
      <c r="B23" s="21" t="s">
        <v>21</v>
      </c>
      <c r="C23" s="15" t="s">
        <v>2</v>
      </c>
      <c r="D23" s="34">
        <v>1530.6790000000001</v>
      </c>
      <c r="E23" s="34">
        <v>1156.6010000000001</v>
      </c>
      <c r="F23" s="34">
        <v>634</v>
      </c>
      <c r="G23" s="34">
        <v>613.6</v>
      </c>
      <c r="H23" s="34">
        <v>618.70000000000005</v>
      </c>
      <c r="I23" s="34">
        <v>637</v>
      </c>
      <c r="J23" s="34">
        <v>651.1</v>
      </c>
      <c r="K23" s="34">
        <v>698.7</v>
      </c>
      <c r="L23" s="34">
        <v>780.4</v>
      </c>
      <c r="M23" s="34">
        <v>768.5</v>
      </c>
      <c r="N23" s="34">
        <v>815.2</v>
      </c>
      <c r="O23" s="34">
        <v>777.8</v>
      </c>
      <c r="P23" s="34">
        <v>619.1</v>
      </c>
      <c r="Q23" s="34">
        <v>612.79999999999995</v>
      </c>
      <c r="R23" s="34">
        <v>618.20000000000005</v>
      </c>
      <c r="S23" s="34">
        <v>604.4</v>
      </c>
      <c r="T23" s="34">
        <v>576.5</v>
      </c>
      <c r="U23" s="34">
        <v>526.9</v>
      </c>
      <c r="V23" s="98">
        <v>297.3</v>
      </c>
      <c r="W23" s="98">
        <v>292</v>
      </c>
      <c r="X23" s="98">
        <v>288.89999999999998</v>
      </c>
      <c r="Y23" s="98">
        <v>287.7</v>
      </c>
      <c r="Z23" s="98">
        <v>279.2</v>
      </c>
      <c r="AA23" s="98">
        <v>282.60000000000002</v>
      </c>
      <c r="AB23" s="98">
        <v>278.10000000000002</v>
      </c>
      <c r="AC23" s="35">
        <v>272.7</v>
      </c>
    </row>
    <row r="24" spans="1:29" ht="16.5" thickBot="1" x14ac:dyDescent="0.3">
      <c r="A24" s="27">
        <v>19</v>
      </c>
      <c r="B24" s="20" t="s">
        <v>17</v>
      </c>
      <c r="C24" s="15" t="s">
        <v>2</v>
      </c>
      <c r="D24" s="103">
        <f t="shared" ref="D24:AC24" si="8">D25+D26</f>
        <v>184.7</v>
      </c>
      <c r="E24" s="103">
        <f t="shared" si="8"/>
        <v>98.4</v>
      </c>
      <c r="F24" s="103">
        <f t="shared" si="8"/>
        <v>71.5</v>
      </c>
      <c r="G24" s="103">
        <f t="shared" si="8"/>
        <v>71.400000000000006</v>
      </c>
      <c r="H24" s="103">
        <f t="shared" si="8"/>
        <v>68.7</v>
      </c>
      <c r="I24" s="103">
        <f t="shared" si="8"/>
        <v>68.2</v>
      </c>
      <c r="J24" s="103">
        <f t="shared" si="8"/>
        <v>72</v>
      </c>
      <c r="K24" s="103">
        <f t="shared" si="8"/>
        <v>73.7</v>
      </c>
      <c r="L24" s="103">
        <f t="shared" si="8"/>
        <v>79.800000000000011</v>
      </c>
      <c r="M24" s="103">
        <f t="shared" si="8"/>
        <v>80</v>
      </c>
      <c r="N24" s="103">
        <f t="shared" si="8"/>
        <v>85.800000000000011</v>
      </c>
      <c r="O24" s="103">
        <f t="shared" si="8"/>
        <v>80.2</v>
      </c>
      <c r="P24" s="103">
        <f t="shared" si="8"/>
        <v>74.099999999999994</v>
      </c>
      <c r="Q24" s="103">
        <f t="shared" si="8"/>
        <v>70.400000000000006</v>
      </c>
      <c r="R24" s="103">
        <f t="shared" si="8"/>
        <v>68.2</v>
      </c>
      <c r="S24" s="103">
        <f t="shared" si="8"/>
        <v>65.400000000000006</v>
      </c>
      <c r="T24" s="103">
        <f t="shared" si="8"/>
        <v>61.8</v>
      </c>
      <c r="U24" s="103">
        <f t="shared" si="8"/>
        <v>54</v>
      </c>
      <c r="V24" s="100">
        <f t="shared" si="8"/>
        <v>32.1</v>
      </c>
      <c r="W24" s="100">
        <f t="shared" si="8"/>
        <v>31.8</v>
      </c>
      <c r="X24" s="100">
        <f t="shared" si="8"/>
        <v>30.900000000000002</v>
      </c>
      <c r="Y24" s="100">
        <f t="shared" si="8"/>
        <v>28.9</v>
      </c>
      <c r="Z24" s="100">
        <f t="shared" si="8"/>
        <v>28.799999999999997</v>
      </c>
      <c r="AA24" s="100">
        <f t="shared" si="8"/>
        <v>30.1</v>
      </c>
      <c r="AB24" s="100">
        <f t="shared" si="8"/>
        <v>33.1</v>
      </c>
      <c r="AC24" s="100">
        <f t="shared" si="8"/>
        <v>32.852000000000004</v>
      </c>
    </row>
    <row r="25" spans="1:29" ht="16.5" thickBot="1" x14ac:dyDescent="0.3">
      <c r="A25" s="27">
        <v>20</v>
      </c>
      <c r="B25" s="1" t="s">
        <v>174</v>
      </c>
      <c r="C25" s="15" t="s">
        <v>2</v>
      </c>
      <c r="D25" s="34">
        <v>132.1</v>
      </c>
      <c r="E25" s="34">
        <v>57.3</v>
      </c>
      <c r="F25" s="34">
        <v>45</v>
      </c>
      <c r="G25" s="34">
        <v>45</v>
      </c>
      <c r="H25" s="34">
        <v>43.2</v>
      </c>
      <c r="I25" s="34">
        <v>41.9</v>
      </c>
      <c r="J25" s="34">
        <v>44.8</v>
      </c>
      <c r="K25" s="34">
        <v>44</v>
      </c>
      <c r="L25" s="34">
        <v>45.6</v>
      </c>
      <c r="M25" s="34">
        <v>45.7</v>
      </c>
      <c r="N25" s="34">
        <v>47.6</v>
      </c>
      <c r="O25" s="34">
        <v>46.2</v>
      </c>
      <c r="P25" s="34">
        <v>44.3</v>
      </c>
      <c r="Q25" s="34">
        <v>39.9</v>
      </c>
      <c r="R25" s="34">
        <v>37.4</v>
      </c>
      <c r="S25" s="34">
        <v>36.1</v>
      </c>
      <c r="T25" s="34">
        <v>34.799999999999997</v>
      </c>
      <c r="U25" s="34">
        <v>30.1</v>
      </c>
      <c r="V25" s="98">
        <v>27.4</v>
      </c>
      <c r="W25" s="98">
        <v>27</v>
      </c>
      <c r="X25" s="98">
        <v>26.1</v>
      </c>
      <c r="Y25" s="98">
        <v>24.2</v>
      </c>
      <c r="Z25" s="98">
        <v>24.2</v>
      </c>
      <c r="AA25" s="98">
        <v>25.5</v>
      </c>
      <c r="AB25" s="98">
        <v>28.7</v>
      </c>
      <c r="AC25" s="35">
        <v>28.452000000000002</v>
      </c>
    </row>
    <row r="26" spans="1:29" ht="16.5" thickBot="1" x14ac:dyDescent="0.3">
      <c r="A26" s="27">
        <v>21</v>
      </c>
      <c r="B26" s="21" t="s">
        <v>21</v>
      </c>
      <c r="C26" s="15" t="s">
        <v>2</v>
      </c>
      <c r="D26" s="34">
        <v>52.6</v>
      </c>
      <c r="E26" s="34">
        <v>41.1</v>
      </c>
      <c r="F26" s="34">
        <v>26.5</v>
      </c>
      <c r="G26" s="34">
        <v>26.4</v>
      </c>
      <c r="H26" s="34">
        <v>25.5</v>
      </c>
      <c r="I26" s="34">
        <v>26.3</v>
      </c>
      <c r="J26" s="34">
        <v>27.2</v>
      </c>
      <c r="K26" s="34">
        <v>29.7</v>
      </c>
      <c r="L26" s="34">
        <v>34.200000000000003</v>
      </c>
      <c r="M26" s="34">
        <v>34.299999999999997</v>
      </c>
      <c r="N26" s="34">
        <v>38.200000000000003</v>
      </c>
      <c r="O26" s="34">
        <v>34</v>
      </c>
      <c r="P26" s="34">
        <v>29.8</v>
      </c>
      <c r="Q26" s="34">
        <v>30.5</v>
      </c>
      <c r="R26" s="34">
        <v>30.8</v>
      </c>
      <c r="S26" s="34">
        <v>29.3</v>
      </c>
      <c r="T26" s="34">
        <v>27</v>
      </c>
      <c r="U26" s="34">
        <v>23.9</v>
      </c>
      <c r="V26" s="98">
        <v>4.7</v>
      </c>
      <c r="W26" s="98">
        <v>4.8</v>
      </c>
      <c r="X26" s="98">
        <v>4.8</v>
      </c>
      <c r="Y26" s="98">
        <v>4.7</v>
      </c>
      <c r="Z26" s="98">
        <v>4.5999999999999996</v>
      </c>
      <c r="AA26" s="98">
        <v>4.5999999999999996</v>
      </c>
      <c r="AB26" s="98">
        <v>4.4000000000000004</v>
      </c>
      <c r="AC26" s="35">
        <v>4.4000000000000004</v>
      </c>
    </row>
    <row r="27" spans="1:29" ht="16.5" customHeight="1" thickBot="1" x14ac:dyDescent="0.3">
      <c r="A27" s="4"/>
      <c r="B27" s="16"/>
      <c r="C27" s="125" t="s">
        <v>27</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12"/>
    </row>
    <row r="28" spans="1:29" ht="16.5" thickBot="1" x14ac:dyDescent="0.3">
      <c r="A28" s="5"/>
      <c r="B28" s="11"/>
      <c r="C28" s="12" t="s">
        <v>0</v>
      </c>
      <c r="D28" s="12">
        <v>1990</v>
      </c>
      <c r="E28" s="12">
        <v>1995</v>
      </c>
      <c r="F28" s="12">
        <v>2000</v>
      </c>
      <c r="G28" s="12">
        <v>2001</v>
      </c>
      <c r="H28" s="12">
        <v>2002</v>
      </c>
      <c r="I28" s="12">
        <v>2003</v>
      </c>
      <c r="J28" s="12">
        <v>2004</v>
      </c>
      <c r="K28" s="12">
        <v>2005</v>
      </c>
      <c r="L28" s="12">
        <v>2006</v>
      </c>
      <c r="M28" s="12">
        <v>2007</v>
      </c>
      <c r="N28" s="12">
        <v>2008</v>
      </c>
      <c r="O28" s="12">
        <v>2009</v>
      </c>
      <c r="P28" s="12">
        <v>2010</v>
      </c>
      <c r="Q28" s="13">
        <v>2011</v>
      </c>
      <c r="R28" s="14">
        <v>2012</v>
      </c>
      <c r="S28" s="14">
        <v>2013</v>
      </c>
      <c r="T28" s="12">
        <v>2014</v>
      </c>
      <c r="U28" s="13">
        <v>2015</v>
      </c>
      <c r="V28" s="14">
        <v>2016</v>
      </c>
      <c r="W28" s="14">
        <v>2017</v>
      </c>
      <c r="X28" s="14">
        <v>2018</v>
      </c>
      <c r="Y28" s="14">
        <v>2019</v>
      </c>
      <c r="Z28" s="14">
        <v>2020</v>
      </c>
      <c r="AA28" s="14">
        <v>2021</v>
      </c>
      <c r="AB28" s="14">
        <v>2022</v>
      </c>
      <c r="AC28" s="14">
        <v>2023</v>
      </c>
    </row>
    <row r="29" spans="1:29" ht="16.5" thickBot="1" x14ac:dyDescent="0.3">
      <c r="A29" s="27">
        <v>22</v>
      </c>
      <c r="B29" s="21" t="s">
        <v>24</v>
      </c>
      <c r="C29" s="15" t="s">
        <v>2</v>
      </c>
      <c r="D29" s="29" t="s">
        <v>36</v>
      </c>
      <c r="E29" s="29" t="s">
        <v>36</v>
      </c>
      <c r="F29" s="29" t="s">
        <v>36</v>
      </c>
      <c r="G29" s="29" t="s">
        <v>36</v>
      </c>
      <c r="H29" s="29" t="s">
        <v>36</v>
      </c>
      <c r="I29" s="29" t="s">
        <v>36</v>
      </c>
      <c r="J29" s="29" t="s">
        <v>36</v>
      </c>
      <c r="K29" s="37">
        <v>7.1</v>
      </c>
      <c r="L29" s="37">
        <v>7.6</v>
      </c>
      <c r="M29" s="37">
        <v>8.3000000000000007</v>
      </c>
      <c r="N29" s="37">
        <v>16.7</v>
      </c>
      <c r="O29" s="37">
        <v>19.600000000000001</v>
      </c>
      <c r="P29" s="37">
        <v>20.6</v>
      </c>
      <c r="Q29" s="37">
        <v>19.399999999999999</v>
      </c>
      <c r="R29" s="37">
        <v>21.5</v>
      </c>
      <c r="S29" s="37">
        <v>25.1</v>
      </c>
      <c r="T29" s="37">
        <v>28.3</v>
      </c>
      <c r="U29" s="37">
        <v>27.1</v>
      </c>
      <c r="V29" s="37">
        <v>27.050999999999998</v>
      </c>
      <c r="W29" s="37">
        <v>27.263000000000002</v>
      </c>
      <c r="X29" s="37">
        <v>28.469000000000001</v>
      </c>
      <c r="Y29" s="37">
        <v>26.417000000000002</v>
      </c>
      <c r="Z29" s="37">
        <v>26.96</v>
      </c>
      <c r="AA29" s="37">
        <v>28.178000000000001</v>
      </c>
      <c r="AB29" s="37">
        <v>23</v>
      </c>
      <c r="AC29" s="93">
        <v>31.709826</v>
      </c>
    </row>
    <row r="30" spans="1:29" ht="16.5" thickBot="1" x14ac:dyDescent="0.3">
      <c r="A30" s="27">
        <v>23</v>
      </c>
      <c r="B30" s="1" t="s">
        <v>25</v>
      </c>
      <c r="C30" s="15" t="s">
        <v>2</v>
      </c>
      <c r="D30" s="29" t="s">
        <v>36</v>
      </c>
      <c r="E30" s="29" t="s">
        <v>36</v>
      </c>
      <c r="F30" s="29" t="s">
        <v>36</v>
      </c>
      <c r="G30" s="29" t="s">
        <v>36</v>
      </c>
      <c r="H30" s="29" t="s">
        <v>36</v>
      </c>
      <c r="I30" s="29" t="s">
        <v>36</v>
      </c>
      <c r="J30" s="29" t="s">
        <v>36</v>
      </c>
      <c r="K30" s="37">
        <v>29.5</v>
      </c>
      <c r="L30" s="37">
        <v>30.4</v>
      </c>
      <c r="M30" s="37">
        <v>31</v>
      </c>
      <c r="N30" s="37">
        <v>34.6</v>
      </c>
      <c r="O30" s="37">
        <v>38.299999999999997</v>
      </c>
      <c r="P30" s="37">
        <v>51.7</v>
      </c>
      <c r="Q30" s="37">
        <v>63.4</v>
      </c>
      <c r="R30" s="37">
        <v>100</v>
      </c>
      <c r="S30" s="37">
        <v>128.30000000000001</v>
      </c>
      <c r="T30" s="37">
        <v>150.9</v>
      </c>
      <c r="U30" s="37">
        <v>157.4</v>
      </c>
      <c r="V30" s="37">
        <v>158.589</v>
      </c>
      <c r="W30" s="37">
        <v>165.179</v>
      </c>
      <c r="X30" s="37">
        <v>166.566</v>
      </c>
      <c r="Y30" s="37">
        <v>154.56</v>
      </c>
      <c r="Z30" s="37">
        <v>156.18299999999999</v>
      </c>
      <c r="AA30" s="37">
        <v>165.24100000000001</v>
      </c>
      <c r="AB30" s="37">
        <v>174.24100000000001</v>
      </c>
      <c r="AC30" s="93">
        <v>189.97499999999999</v>
      </c>
    </row>
    <row r="31" spans="1:29" ht="16.5" thickBot="1" x14ac:dyDescent="0.3">
      <c r="A31" s="27">
        <v>24</v>
      </c>
      <c r="B31" s="21" t="s">
        <v>5</v>
      </c>
      <c r="C31" s="12" t="s">
        <v>4</v>
      </c>
      <c r="D31" s="38">
        <v>13.544</v>
      </c>
      <c r="E31" s="38">
        <v>13.736000000000001</v>
      </c>
      <c r="F31" s="38">
        <v>7.6550000000000002</v>
      </c>
      <c r="G31" s="38">
        <v>5.9139999999999997</v>
      </c>
      <c r="H31" s="38">
        <v>5.29</v>
      </c>
      <c r="I31" s="38">
        <v>5.3090000000000002</v>
      </c>
      <c r="J31" s="38">
        <v>4.1879999999999997</v>
      </c>
      <c r="K31" s="38">
        <v>4.2270000000000003</v>
      </c>
      <c r="L31" s="38">
        <v>3.9470000000000001</v>
      </c>
      <c r="M31" s="38">
        <v>4.3159999999999998</v>
      </c>
      <c r="N31" s="37">
        <v>3.6440000000000001</v>
      </c>
      <c r="O31" s="37">
        <v>3.2440000000000002</v>
      </c>
      <c r="P31" s="37">
        <v>4.7889999999999997</v>
      </c>
      <c r="Q31" s="37">
        <v>5.524</v>
      </c>
      <c r="R31" s="37">
        <v>4.9050000000000002</v>
      </c>
      <c r="S31" s="37">
        <v>5.2229999999999999</v>
      </c>
      <c r="T31" s="37">
        <v>5.2229999999999999</v>
      </c>
      <c r="U31" s="37">
        <v>6.242</v>
      </c>
      <c r="V31" s="37">
        <v>6.0739999999999998</v>
      </c>
      <c r="W31" s="37">
        <v>8.7319999999999993</v>
      </c>
      <c r="X31" s="37">
        <v>10.648999999999999</v>
      </c>
      <c r="Y31" s="37">
        <v>9.8810000000000002</v>
      </c>
      <c r="Z31" s="37">
        <v>9.7870000000000008</v>
      </c>
      <c r="AA31" s="37">
        <v>11.617000000000001</v>
      </c>
      <c r="AB31" s="37">
        <v>5.0999999999999996</v>
      </c>
      <c r="AC31" s="93">
        <v>6.4489999999999998</v>
      </c>
    </row>
    <row r="32" spans="1:29" ht="16.5" thickBot="1" x14ac:dyDescent="0.3">
      <c r="A32" s="27">
        <v>25</v>
      </c>
      <c r="B32" s="21" t="s">
        <v>6</v>
      </c>
      <c r="C32" s="12" t="s">
        <v>4</v>
      </c>
      <c r="D32" s="29" t="s">
        <v>36</v>
      </c>
      <c r="E32" s="29" t="s">
        <v>36</v>
      </c>
      <c r="F32" s="29" t="s">
        <v>36</v>
      </c>
      <c r="G32" s="29" t="s">
        <v>36</v>
      </c>
      <c r="H32" s="29" t="s">
        <v>36</v>
      </c>
      <c r="I32" s="29" t="s">
        <v>36</v>
      </c>
      <c r="J32" s="29" t="s">
        <v>36</v>
      </c>
      <c r="K32" s="38">
        <v>0.03</v>
      </c>
      <c r="L32" s="39">
        <v>3.2000000000000001E-2</v>
      </c>
      <c r="M32" s="38">
        <v>3.5000000000000003E-2</v>
      </c>
      <c r="N32" s="37">
        <v>1.2999999999999999E-2</v>
      </c>
      <c r="O32" s="37">
        <v>2E-3</v>
      </c>
      <c r="P32" s="37">
        <v>2E-3</v>
      </c>
      <c r="Q32" s="37">
        <v>0.112</v>
      </c>
      <c r="R32" s="37">
        <v>3.9E-2</v>
      </c>
      <c r="S32" s="37">
        <v>0.56699999999999995</v>
      </c>
      <c r="T32" s="37">
        <v>0.59499999999999997</v>
      </c>
      <c r="U32" s="37">
        <v>0.59499999999999997</v>
      </c>
      <c r="V32" s="37">
        <v>0.53200000000000003</v>
      </c>
      <c r="W32" s="37">
        <v>0.80600000000000005</v>
      </c>
      <c r="X32" s="37">
        <v>0.63900000000000001</v>
      </c>
      <c r="Y32" s="37">
        <v>0.59299999999999997</v>
      </c>
      <c r="Z32" s="37">
        <v>0.56200000000000006</v>
      </c>
      <c r="AA32" s="37">
        <v>0.72799999999999998</v>
      </c>
      <c r="AB32" s="37">
        <v>12.6</v>
      </c>
      <c r="AC32" s="93">
        <v>11.483000000000001</v>
      </c>
    </row>
    <row r="33" spans="1:29" ht="16.5" thickBot="1" x14ac:dyDescent="0.3">
      <c r="A33" s="27">
        <v>26</v>
      </c>
      <c r="B33" s="21" t="s">
        <v>7</v>
      </c>
      <c r="C33" s="12" t="s">
        <v>4</v>
      </c>
      <c r="D33" s="29" t="s">
        <v>36</v>
      </c>
      <c r="E33" s="29" t="s">
        <v>36</v>
      </c>
      <c r="F33" s="29" t="s">
        <v>36</v>
      </c>
      <c r="G33" s="29" t="s">
        <v>36</v>
      </c>
      <c r="H33" s="29" t="s">
        <v>36</v>
      </c>
      <c r="I33" s="29" t="s">
        <v>36</v>
      </c>
      <c r="J33" s="29" t="s">
        <v>36</v>
      </c>
      <c r="K33" s="29" t="s">
        <v>36</v>
      </c>
      <c r="L33" s="29" t="s">
        <v>36</v>
      </c>
      <c r="M33" s="29" t="s">
        <v>36</v>
      </c>
      <c r="N33" s="37" t="s">
        <v>36</v>
      </c>
      <c r="O33" s="37">
        <v>4.0000000000000001E-3</v>
      </c>
      <c r="P33" s="37">
        <v>0.01</v>
      </c>
      <c r="Q33" s="37">
        <v>6.0000000000000001E-3</v>
      </c>
      <c r="R33" s="37">
        <v>2.8000000000000001E-2</v>
      </c>
      <c r="S33" s="37">
        <v>8.7999999999999995E-2</v>
      </c>
      <c r="T33" s="37">
        <v>0.10299999999999999</v>
      </c>
      <c r="U33" s="37">
        <v>0.23100000000000001</v>
      </c>
      <c r="V33" s="37">
        <v>6.7000000000000004E-2</v>
      </c>
      <c r="W33" s="37">
        <v>0.17100000000000001</v>
      </c>
      <c r="X33" s="37">
        <v>0.20599999999999999</v>
      </c>
      <c r="Y33" s="37">
        <v>0.191</v>
      </c>
      <c r="Z33" s="37">
        <v>2.6629999999999998</v>
      </c>
      <c r="AA33" s="37">
        <v>0.21099999999999999</v>
      </c>
      <c r="AB33" s="37">
        <v>0.6</v>
      </c>
      <c r="AC33" s="93">
        <v>0.159</v>
      </c>
    </row>
    <row r="34" spans="1:29" ht="16.5" customHeight="1" thickBot="1" x14ac:dyDescent="0.3">
      <c r="A34" s="6"/>
      <c r="B34" s="16"/>
      <c r="C34" s="110" t="s">
        <v>8</v>
      </c>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2"/>
    </row>
    <row r="35" spans="1:29" ht="16.5" thickBot="1" x14ac:dyDescent="0.3">
      <c r="A35" s="5"/>
      <c r="B35" s="1"/>
      <c r="C35" s="12" t="s">
        <v>0</v>
      </c>
      <c r="D35" s="12">
        <v>1990</v>
      </c>
      <c r="E35" s="12">
        <v>1995</v>
      </c>
      <c r="F35" s="12">
        <v>2000</v>
      </c>
      <c r="G35" s="12">
        <v>2001</v>
      </c>
      <c r="H35" s="12">
        <v>2002</v>
      </c>
      <c r="I35" s="12">
        <v>2003</v>
      </c>
      <c r="J35" s="12">
        <v>2004</v>
      </c>
      <c r="K35" s="12">
        <v>2005</v>
      </c>
      <c r="L35" s="12">
        <v>2006</v>
      </c>
      <c r="M35" s="12">
        <v>2007</v>
      </c>
      <c r="N35" s="12">
        <v>2008</v>
      </c>
      <c r="O35" s="12">
        <v>2009</v>
      </c>
      <c r="P35" s="12">
        <v>2010</v>
      </c>
      <c r="Q35" s="13">
        <v>2011</v>
      </c>
      <c r="R35" s="14">
        <v>2012</v>
      </c>
      <c r="S35" s="14">
        <v>2013</v>
      </c>
      <c r="T35" s="13">
        <v>2014</v>
      </c>
      <c r="U35" s="14">
        <v>2015</v>
      </c>
      <c r="V35" s="14">
        <v>2016</v>
      </c>
      <c r="W35" s="14">
        <v>2017</v>
      </c>
      <c r="X35" s="14">
        <v>2018</v>
      </c>
      <c r="Y35" s="14">
        <v>2019</v>
      </c>
      <c r="Z35" s="14">
        <v>2020</v>
      </c>
      <c r="AA35" s="14">
        <v>2021</v>
      </c>
      <c r="AB35" s="14">
        <v>2022</v>
      </c>
      <c r="AC35" s="14">
        <v>2023</v>
      </c>
    </row>
    <row r="36" spans="1:29" ht="16.5" thickBot="1" x14ac:dyDescent="0.3">
      <c r="A36" s="27">
        <v>27</v>
      </c>
      <c r="B36" s="1" t="s">
        <v>175</v>
      </c>
      <c r="C36" s="12" t="s">
        <v>12</v>
      </c>
      <c r="D36" s="37">
        <v>10.189348000000001</v>
      </c>
      <c r="E36" s="37">
        <v>10.193830999999999</v>
      </c>
      <c r="F36" s="37">
        <v>9.9796099999999992</v>
      </c>
      <c r="G36" s="37">
        <v>9.9285490000000003</v>
      </c>
      <c r="H36" s="37">
        <v>9.8655480000000004</v>
      </c>
      <c r="I36" s="37">
        <v>9.7967490000000002</v>
      </c>
      <c r="J36" s="37">
        <v>9.7301459999999995</v>
      </c>
      <c r="K36" s="40">
        <v>9.6639149999999994</v>
      </c>
      <c r="L36" s="40">
        <v>9.6049240000000005</v>
      </c>
      <c r="M36" s="40">
        <v>9.5609529999999996</v>
      </c>
      <c r="N36" s="40">
        <v>9.5279849999999993</v>
      </c>
      <c r="O36" s="40">
        <v>9.5045830000000002</v>
      </c>
      <c r="P36" s="40">
        <v>9.4838360000000002</v>
      </c>
      <c r="Q36" s="40">
        <v>9.4616430000000005</v>
      </c>
      <c r="R36" s="40">
        <v>9.4468359999999993</v>
      </c>
      <c r="S36" s="41">
        <v>9.4432109999999998</v>
      </c>
      <c r="T36" s="41">
        <v>9.4485150000000004</v>
      </c>
      <c r="U36" s="41">
        <v>9.4610760000000003</v>
      </c>
      <c r="V36" s="41">
        <v>9.469379</v>
      </c>
      <c r="W36" s="41">
        <v>9.4589890000000008</v>
      </c>
      <c r="X36" s="41">
        <v>9.4387849999999993</v>
      </c>
      <c r="Y36" s="75">
        <v>9.4197579999999999</v>
      </c>
      <c r="Z36" s="75">
        <v>9.3799519999999994</v>
      </c>
      <c r="AA36" s="75">
        <v>9.3025850000000005</v>
      </c>
      <c r="AB36" s="75">
        <v>9.2280709999999999</v>
      </c>
      <c r="AC36" s="104">
        <v>9.1782979999999998</v>
      </c>
    </row>
    <row r="37" spans="1:29" ht="32.25" thickBot="1" x14ac:dyDescent="0.3">
      <c r="A37" s="27">
        <v>28</v>
      </c>
      <c r="B37" s="20" t="s">
        <v>19</v>
      </c>
      <c r="C37" s="15" t="s">
        <v>13</v>
      </c>
      <c r="D37" s="72">
        <f>D5/D36</f>
        <v>333.95659859688766</v>
      </c>
      <c r="E37" s="72">
        <f t="shared" ref="E37:AB37" si="9">E5/E36</f>
        <v>217.85725111589551</v>
      </c>
      <c r="F37" s="72">
        <f t="shared" si="9"/>
        <v>134.38400899433947</v>
      </c>
      <c r="G37" s="72">
        <f t="shared" si="9"/>
        <v>132.79886114275106</v>
      </c>
      <c r="H37" s="72">
        <f t="shared" si="9"/>
        <v>132.49137300837216</v>
      </c>
      <c r="I37" s="72">
        <f t="shared" si="9"/>
        <v>135.46330522502922</v>
      </c>
      <c r="J37" s="72">
        <f t="shared" si="9"/>
        <v>139.77179787435873</v>
      </c>
      <c r="K37" s="72">
        <f t="shared" si="9"/>
        <v>146.69003193840177</v>
      </c>
      <c r="L37" s="72">
        <f t="shared" si="9"/>
        <v>162.4999843830102</v>
      </c>
      <c r="M37" s="72">
        <f t="shared" si="9"/>
        <v>160.18277675876035</v>
      </c>
      <c r="N37" s="72">
        <f t="shared" si="9"/>
        <v>167.67448731289986</v>
      </c>
      <c r="O37" s="72">
        <f t="shared" si="9"/>
        <v>167.75065250100926</v>
      </c>
      <c r="P37" s="72">
        <f t="shared" si="9"/>
        <v>139.11037685594732</v>
      </c>
      <c r="Q37" s="72">
        <f t="shared" si="9"/>
        <v>139.03504919811496</v>
      </c>
      <c r="R37" s="72">
        <f t="shared" si="9"/>
        <v>147.03335592996427</v>
      </c>
      <c r="S37" s="72">
        <f t="shared" si="9"/>
        <v>145.46958656329929</v>
      </c>
      <c r="T37" s="72">
        <f t="shared" si="9"/>
        <v>142.20224024621857</v>
      </c>
      <c r="U37" s="72">
        <f t="shared" si="9"/>
        <v>133.06097530555721</v>
      </c>
      <c r="V37" s="72">
        <f t="shared" si="9"/>
        <v>94.589096074832369</v>
      </c>
      <c r="W37" s="72">
        <f t="shared" si="9"/>
        <v>94.449840252483639</v>
      </c>
      <c r="X37" s="72">
        <f t="shared" si="9"/>
        <v>94.493094185321539</v>
      </c>
      <c r="Y37" s="72">
        <f t="shared" si="9"/>
        <v>91.433877600677206</v>
      </c>
      <c r="Z37" s="72">
        <f t="shared" si="9"/>
        <v>92.953673963363585</v>
      </c>
      <c r="AA37" s="72">
        <f t="shared" si="9"/>
        <v>95.794448532316551</v>
      </c>
      <c r="AB37" s="72">
        <f t="shared" si="9"/>
        <v>94.587373677554055</v>
      </c>
      <c r="AC37" s="72">
        <f>AC5/AC36</f>
        <v>97.833171248089783</v>
      </c>
    </row>
    <row r="38" spans="1:29" ht="16.5" thickBot="1" x14ac:dyDescent="0.3">
      <c r="A38" s="27">
        <v>29</v>
      </c>
      <c r="B38" s="21" t="s">
        <v>20</v>
      </c>
      <c r="C38" s="15" t="s">
        <v>13</v>
      </c>
      <c r="D38" s="72">
        <f>D7/D36</f>
        <v>115.14966413945228</v>
      </c>
      <c r="E38" s="72">
        <f t="shared" ref="E38:AB38" si="10">E7/E36</f>
        <v>51.825461889646789</v>
      </c>
      <c r="F38" s="72">
        <f t="shared" si="10"/>
        <v>38.909336136382088</v>
      </c>
      <c r="G38" s="72">
        <f t="shared" si="10"/>
        <v>39.441815717482989</v>
      </c>
      <c r="H38" s="72">
        <f t="shared" si="10"/>
        <v>38.436790333390498</v>
      </c>
      <c r="I38" s="72">
        <f t="shared" si="10"/>
        <v>37.951365294752371</v>
      </c>
      <c r="J38" s="72">
        <f t="shared" si="10"/>
        <v>42.681785042074395</v>
      </c>
      <c r="K38" s="72">
        <f t="shared" si="10"/>
        <v>41.773960139343117</v>
      </c>
      <c r="L38" s="72">
        <f t="shared" si="10"/>
        <v>44.071145175120591</v>
      </c>
      <c r="M38" s="72">
        <f t="shared" si="10"/>
        <v>42.6944887188547</v>
      </c>
      <c r="N38" s="72">
        <f t="shared" si="10"/>
        <v>41.666732262907637</v>
      </c>
      <c r="O38" s="72">
        <f t="shared" si="10"/>
        <v>48.103109836591464</v>
      </c>
      <c r="P38" s="72">
        <f t="shared" si="10"/>
        <v>39.762391504872078</v>
      </c>
      <c r="Q38" s="72">
        <f t="shared" si="10"/>
        <v>39.221517869570853</v>
      </c>
      <c r="R38" s="72">
        <f t="shared" si="10"/>
        <v>45.856623318114131</v>
      </c>
      <c r="S38" s="72">
        <f t="shared" si="10"/>
        <v>47.15557028218474</v>
      </c>
      <c r="T38" s="72">
        <f t="shared" si="10"/>
        <v>48.981242025863324</v>
      </c>
      <c r="U38" s="72">
        <f t="shared" si="10"/>
        <v>48.440579063100223</v>
      </c>
      <c r="V38" s="72">
        <f t="shared" si="10"/>
        <v>47.848966653462703</v>
      </c>
      <c r="W38" s="72">
        <f t="shared" si="10"/>
        <v>47.933241068363643</v>
      </c>
      <c r="X38" s="72">
        <f t="shared" si="10"/>
        <v>48.025249012452349</v>
      </c>
      <c r="Y38" s="72">
        <f t="shared" si="10"/>
        <v>45.233115330563692</v>
      </c>
      <c r="Z38" s="72">
        <f t="shared" si="10"/>
        <v>48.060054038656062</v>
      </c>
      <c r="AA38" s="72">
        <f t="shared" si="10"/>
        <v>49.979226204329223</v>
      </c>
      <c r="AB38" s="72">
        <f t="shared" si="10"/>
        <v>49.431674290325681</v>
      </c>
      <c r="AC38" s="72">
        <f>AC7/AC36</f>
        <v>53.336904075243581</v>
      </c>
    </row>
    <row r="39" spans="1:29" ht="16.5" thickBot="1" x14ac:dyDescent="0.3">
      <c r="A39" s="27">
        <v>30</v>
      </c>
      <c r="B39" s="21" t="s">
        <v>21</v>
      </c>
      <c r="C39" s="15" t="s">
        <v>13</v>
      </c>
      <c r="D39" s="72">
        <f>D9/D36</f>
        <v>218.80693445743535</v>
      </c>
      <c r="E39" s="72">
        <f t="shared" ref="E39:V39" si="11">E9/E36</f>
        <v>166.03178922624872</v>
      </c>
      <c r="F39" s="72">
        <f t="shared" si="11"/>
        <v>95.474672857957373</v>
      </c>
      <c r="G39" s="72">
        <f t="shared" si="11"/>
        <v>93.357045425268083</v>
      </c>
      <c r="H39" s="72">
        <f t="shared" si="11"/>
        <v>94.05458267498166</v>
      </c>
      <c r="I39" s="72">
        <f t="shared" si="11"/>
        <v>97.511939930276867</v>
      </c>
      <c r="J39" s="72">
        <f t="shared" si="11"/>
        <v>97.09001283228433</v>
      </c>
      <c r="K39" s="72">
        <f t="shared" si="11"/>
        <v>104.91607179905867</v>
      </c>
      <c r="L39" s="72">
        <f t="shared" si="11"/>
        <v>118.42883920788961</v>
      </c>
      <c r="M39" s="72">
        <f t="shared" si="11"/>
        <v>117.48828803990564</v>
      </c>
      <c r="N39" s="72">
        <f t="shared" si="11"/>
        <v>126.00775504999221</v>
      </c>
      <c r="O39" s="72">
        <f t="shared" si="11"/>
        <v>119.64754266441778</v>
      </c>
      <c r="P39" s="72">
        <f t="shared" si="11"/>
        <v>99.347985351075238</v>
      </c>
      <c r="Q39" s="72">
        <f t="shared" si="11"/>
        <v>99.813531328544087</v>
      </c>
      <c r="R39" s="72">
        <f t="shared" si="11"/>
        <v>101.17673261185016</v>
      </c>
      <c r="S39" s="72">
        <f t="shared" si="11"/>
        <v>98.314016281114547</v>
      </c>
      <c r="T39" s="72">
        <f t="shared" si="11"/>
        <v>93.220998220355256</v>
      </c>
      <c r="U39" s="72">
        <f t="shared" si="11"/>
        <v>84.620396242456991</v>
      </c>
      <c r="V39" s="72">
        <f t="shared" si="11"/>
        <v>46.740129421369659</v>
      </c>
      <c r="W39" s="105">
        <f>W9/W36</f>
        <v>46.51659918411999</v>
      </c>
      <c r="X39" s="105">
        <f t="shared" ref="X39" si="12">X9/X36</f>
        <v>46.467845172869183</v>
      </c>
      <c r="Y39" s="105">
        <f>Y9/Y36</f>
        <v>46.200762270113522</v>
      </c>
      <c r="Z39" s="105">
        <f>Z9/Z36</f>
        <v>44.893619924707508</v>
      </c>
      <c r="AA39" s="105">
        <f>AA9/AA36</f>
        <v>45.815222327987321</v>
      </c>
      <c r="AB39" s="105">
        <f>AB9/AB36</f>
        <v>45.155699387228381</v>
      </c>
      <c r="AC39" s="105">
        <f>AC9/AC36</f>
        <v>44.496267172846203</v>
      </c>
    </row>
    <row r="40" spans="1:29" ht="16.5" thickBot="1" x14ac:dyDescent="0.3">
      <c r="A40" s="27">
        <v>31</v>
      </c>
      <c r="B40" s="20" t="s">
        <v>28</v>
      </c>
      <c r="C40" s="15" t="s">
        <v>13</v>
      </c>
      <c r="D40" s="73">
        <f>D12/D36</f>
        <v>62.296920273995944</v>
      </c>
      <c r="E40" s="73">
        <f t="shared" ref="E40:V40" si="13">E12/E36</f>
        <v>27.551957649680482</v>
      </c>
      <c r="F40" s="73">
        <f t="shared" si="13"/>
        <v>14.559687202205298</v>
      </c>
      <c r="G40" s="73">
        <f t="shared" si="13"/>
        <v>14.69499722466999</v>
      </c>
      <c r="H40" s="73">
        <f t="shared" si="13"/>
        <v>13.927254725231686</v>
      </c>
      <c r="I40" s="73">
        <f t="shared" si="13"/>
        <v>12.892031836275482</v>
      </c>
      <c r="J40" s="73">
        <f t="shared" si="13"/>
        <v>9.4654283707562037</v>
      </c>
      <c r="K40" s="73">
        <f t="shared" si="13"/>
        <v>7.7815253962809079</v>
      </c>
      <c r="L40" s="73">
        <f t="shared" si="13"/>
        <v>9.2869032592032994</v>
      </c>
      <c r="M40" s="73">
        <f t="shared" si="13"/>
        <v>8.5870101024448076</v>
      </c>
      <c r="N40" s="73">
        <f t="shared" si="13"/>
        <v>6.8639906548971261</v>
      </c>
      <c r="O40" s="73">
        <f t="shared" si="13"/>
        <v>14.813906091408745</v>
      </c>
      <c r="P40" s="73">
        <f t="shared" si="13"/>
        <v>5.725531314544031</v>
      </c>
      <c r="Q40" s="73">
        <f t="shared" si="13"/>
        <v>4.9779937797272629</v>
      </c>
      <c r="R40" s="73">
        <f t="shared" si="13"/>
        <v>7.0288083756296826</v>
      </c>
      <c r="S40" s="73">
        <f t="shared" si="13"/>
        <v>5.1677337295544916</v>
      </c>
      <c r="T40" s="73">
        <f t="shared" si="13"/>
        <v>5.3447552340235474</v>
      </c>
      <c r="U40" s="73">
        <f t="shared" si="13"/>
        <v>6.0141150964224366</v>
      </c>
      <c r="V40" s="73">
        <f t="shared" si="13"/>
        <v>5.9137985711629035</v>
      </c>
      <c r="W40" s="94">
        <f>W12/W36</f>
        <v>5.3388369518137715</v>
      </c>
      <c r="X40" s="94">
        <f>X12/X36</f>
        <v>5.2972919713713154</v>
      </c>
      <c r="Y40" s="94">
        <f>Y12/Y36</f>
        <v>5.3292239567088666</v>
      </c>
      <c r="Z40" s="94">
        <f t="shared" ref="Z40:AB40" si="14">Z12/Z36</f>
        <v>6.2793498303616051</v>
      </c>
      <c r="AA40" s="94">
        <f t="shared" si="14"/>
        <v>5.127607003859679</v>
      </c>
      <c r="AB40" s="94">
        <f t="shared" si="14"/>
        <v>4.8114064141899213</v>
      </c>
      <c r="AC40" s="94">
        <f>AC12/AC36</f>
        <v>6.4625271482795608</v>
      </c>
    </row>
    <row r="41" spans="1:29" ht="16.5" thickBot="1" x14ac:dyDescent="0.3">
      <c r="A41" s="27">
        <v>32</v>
      </c>
      <c r="B41" s="20" t="s">
        <v>29</v>
      </c>
      <c r="C41" s="15" t="s">
        <v>13</v>
      </c>
      <c r="D41" s="73">
        <f>D15/D36</f>
        <v>27.891872963804943</v>
      </c>
      <c r="E41" s="73">
        <f t="shared" ref="E41:AB41" si="15">E15/E36</f>
        <v>19.256744593862699</v>
      </c>
      <c r="F41" s="73">
        <f t="shared" si="15"/>
        <v>13.71797094275227</v>
      </c>
      <c r="G41" s="73">
        <f t="shared" si="15"/>
        <v>13.566937122433497</v>
      </c>
      <c r="H41" s="73">
        <f t="shared" si="15"/>
        <v>13.836028165896106</v>
      </c>
      <c r="I41" s="73">
        <f t="shared" si="15"/>
        <v>14.310869861012055</v>
      </c>
      <c r="J41" s="73">
        <f t="shared" si="15"/>
        <v>15.015190933414566</v>
      </c>
      <c r="K41" s="73">
        <f t="shared" si="15"/>
        <v>15.863136213429032</v>
      </c>
      <c r="L41" s="73">
        <f t="shared" si="15"/>
        <v>17.511851212982005</v>
      </c>
      <c r="M41" s="73">
        <f t="shared" si="15"/>
        <v>16.922999203112912</v>
      </c>
      <c r="N41" s="73">
        <f t="shared" si="15"/>
        <v>17.894654536085017</v>
      </c>
      <c r="O41" s="73">
        <f t="shared" si="15"/>
        <v>17.402131161356579</v>
      </c>
      <c r="P41" s="73">
        <f t="shared" si="15"/>
        <v>16.554482806324362</v>
      </c>
      <c r="Q41" s="73">
        <f t="shared" si="15"/>
        <v>16.667295521507203</v>
      </c>
      <c r="R41" s="73">
        <f t="shared" si="15"/>
        <v>16.778104330381094</v>
      </c>
      <c r="S41" s="73">
        <f t="shared" si="15"/>
        <v>16.668059201472889</v>
      </c>
      <c r="T41" s="73">
        <f t="shared" si="15"/>
        <v>15.812008553725105</v>
      </c>
      <c r="U41" s="73">
        <f t="shared" si="15"/>
        <v>14.205572389440691</v>
      </c>
      <c r="V41" s="73">
        <f t="shared" si="15"/>
        <v>16.347428907428885</v>
      </c>
      <c r="W41" s="94">
        <f t="shared" si="15"/>
        <v>16.449960984202434</v>
      </c>
      <c r="X41" s="94">
        <f t="shared" si="15"/>
        <v>16.379226775480106</v>
      </c>
      <c r="Y41" s="94">
        <f t="shared" si="15"/>
        <v>16.040751790014141</v>
      </c>
      <c r="Z41" s="94">
        <f t="shared" si="15"/>
        <v>15.725027164318112</v>
      </c>
      <c r="AA41" s="94">
        <f t="shared" si="15"/>
        <v>16.189048527909176</v>
      </c>
      <c r="AB41" s="94">
        <f t="shared" si="15"/>
        <v>15.474523332124342</v>
      </c>
      <c r="AC41" s="94">
        <f>AC15/AC36</f>
        <v>15.476507735965862</v>
      </c>
    </row>
    <row r="42" spans="1:29" ht="32.25" thickBot="1" x14ac:dyDescent="0.3">
      <c r="A42" s="27">
        <v>33</v>
      </c>
      <c r="B42" s="20" t="s">
        <v>30</v>
      </c>
      <c r="C42" s="15" t="s">
        <v>13</v>
      </c>
      <c r="D42" s="72">
        <f>D18/D36</f>
        <v>53.801283457979842</v>
      </c>
      <c r="E42" s="72">
        <f t="shared" ref="E42:AA42" si="16">E18/E36</f>
        <v>36.992961723614997</v>
      </c>
      <c r="F42" s="72">
        <f t="shared" si="16"/>
        <v>24.73042533726268</v>
      </c>
      <c r="G42" s="72">
        <f t="shared" si="16"/>
        <v>24.253292198084534</v>
      </c>
      <c r="H42" s="72">
        <f t="shared" si="16"/>
        <v>24.316946205117038</v>
      </c>
      <c r="I42" s="72">
        <f t="shared" si="16"/>
        <v>25.243067878946373</v>
      </c>
      <c r="J42" s="72">
        <f t="shared" si="16"/>
        <v>28.85876532582348</v>
      </c>
      <c r="K42" s="72">
        <f t="shared" si="16"/>
        <v>30.546626289655901</v>
      </c>
      <c r="L42" s="72">
        <f t="shared" si="16"/>
        <v>33.097607019066473</v>
      </c>
      <c r="M42" s="72">
        <f t="shared" si="16"/>
        <v>33.281201152228242</v>
      </c>
      <c r="N42" s="72">
        <f t="shared" si="16"/>
        <v>35.967730847603143</v>
      </c>
      <c r="O42" s="72">
        <f t="shared" si="16"/>
        <v>34.141424195043591</v>
      </c>
      <c r="P42" s="72">
        <f t="shared" si="16"/>
        <v>32.413044679389223</v>
      </c>
      <c r="Q42" s="72">
        <f t="shared" si="16"/>
        <v>34.254093078760214</v>
      </c>
      <c r="R42" s="72">
        <f t="shared" si="16"/>
        <v>38.997183819005642</v>
      </c>
      <c r="S42" s="72">
        <f t="shared" si="16"/>
        <v>40.177011823626515</v>
      </c>
      <c r="T42" s="72">
        <f t="shared" si="16"/>
        <v>40.93764999050115</v>
      </c>
      <c r="U42" s="72">
        <f t="shared" si="16"/>
        <v>39.762919143657655</v>
      </c>
      <c r="V42" s="72">
        <f t="shared" si="16"/>
        <v>26.052394776890861</v>
      </c>
      <c r="W42" s="72">
        <f t="shared" si="16"/>
        <v>26.789332348309106</v>
      </c>
      <c r="X42" s="72">
        <f t="shared" si="16"/>
        <v>26.994999886108221</v>
      </c>
      <c r="Y42" s="72">
        <f t="shared" si="16"/>
        <v>25.276657850445844</v>
      </c>
      <c r="Z42" s="72">
        <f t="shared" si="16"/>
        <v>25.010788967790027</v>
      </c>
      <c r="AA42" s="72">
        <f t="shared" si="16"/>
        <v>27.121493649345851</v>
      </c>
      <c r="AB42" s="72">
        <f>AB18/AB36</f>
        <v>27.232235209286969</v>
      </c>
      <c r="AC42" s="72">
        <f>AC18/AC36</f>
        <v>30.178797855550126</v>
      </c>
    </row>
    <row r="43" spans="1:29" ht="16.5" thickBot="1" x14ac:dyDescent="0.3">
      <c r="A43" s="27">
        <v>34</v>
      </c>
      <c r="B43" s="20" t="s">
        <v>31</v>
      </c>
      <c r="C43" s="15" t="s">
        <v>13</v>
      </c>
      <c r="D43" s="73">
        <f>D21/D36</f>
        <v>168.99795747480604</v>
      </c>
      <c r="E43" s="73">
        <f t="shared" ref="E43:AA43" si="17">E21/E36</f>
        <v>123.4669281843107</v>
      </c>
      <c r="F43" s="73">
        <f t="shared" si="17"/>
        <v>72.778395147706178</v>
      </c>
      <c r="G43" s="73">
        <f t="shared" si="17"/>
        <v>71.561312735627325</v>
      </c>
      <c r="H43" s="73">
        <f t="shared" si="17"/>
        <v>72.058845590736581</v>
      </c>
      <c r="I43" s="73">
        <f t="shared" si="17"/>
        <v>74.790116598883984</v>
      </c>
      <c r="J43" s="73">
        <f t="shared" si="17"/>
        <v>77.43974242524213</v>
      </c>
      <c r="K43" s="73">
        <f t="shared" si="17"/>
        <v>83.102966033952086</v>
      </c>
      <c r="L43" s="73">
        <f t="shared" si="17"/>
        <v>92.462990857605945</v>
      </c>
      <c r="M43" s="73">
        <f t="shared" si="17"/>
        <v>90.09562122102264</v>
      </c>
      <c r="N43" s="73">
        <f t="shared" si="17"/>
        <v>94.657999566540056</v>
      </c>
      <c r="O43" s="73">
        <f t="shared" si="17"/>
        <v>89.683050797704638</v>
      </c>
      <c r="P43" s="73">
        <f t="shared" si="17"/>
        <v>73.198229071021473</v>
      </c>
      <c r="Q43" s="73">
        <f t="shared" si="17"/>
        <v>72.577246890418493</v>
      </c>
      <c r="R43" s="73">
        <f t="shared" si="17"/>
        <v>73.760145724981371</v>
      </c>
      <c r="S43" s="73">
        <f t="shared" si="17"/>
        <v>72.676550381009164</v>
      </c>
      <c r="T43" s="73">
        <f t="shared" si="17"/>
        <v>69.56648743215203</v>
      </c>
      <c r="U43" s="73">
        <f t="shared" si="17"/>
        <v>63.660835194643816</v>
      </c>
      <c r="V43" s="73">
        <f t="shared" si="17"/>
        <v>39.115553406406057</v>
      </c>
      <c r="W43" s="73">
        <f t="shared" si="17"/>
        <v>38.809644455660113</v>
      </c>
      <c r="X43" s="73">
        <f t="shared" si="17"/>
        <v>38.754988062552542</v>
      </c>
      <c r="Y43" s="73">
        <f t="shared" si="17"/>
        <v>38.185694367095202</v>
      </c>
      <c r="Z43" s="73">
        <f t="shared" si="17"/>
        <v>38.656914235808458</v>
      </c>
      <c r="AA43" s="73">
        <f t="shared" si="17"/>
        <v>39.107409392120573</v>
      </c>
      <c r="AB43" s="73">
        <f>AB21/AB36</f>
        <v>38.166156285533567</v>
      </c>
      <c r="AC43" s="73">
        <f>AC21/AC36</f>
        <v>38.040277184288414</v>
      </c>
    </row>
    <row r="44" spans="1:29" ht="16.5" thickBot="1" x14ac:dyDescent="0.3">
      <c r="A44" s="27">
        <v>35</v>
      </c>
      <c r="B44" s="20" t="s">
        <v>32</v>
      </c>
      <c r="C44" s="15" t="s">
        <v>13</v>
      </c>
      <c r="D44" s="73">
        <f>D24/D36</f>
        <v>18.126773175280693</v>
      </c>
      <c r="E44" s="73">
        <f t="shared" ref="E44:AB44" si="18">E24/E36</f>
        <v>9.6528969334492611</v>
      </c>
      <c r="F44" s="73">
        <f t="shared" si="18"/>
        <v>7.1646086370108657</v>
      </c>
      <c r="G44" s="73">
        <f t="shared" si="18"/>
        <v>7.1913831517576234</v>
      </c>
      <c r="H44" s="73">
        <f t="shared" si="18"/>
        <v>6.9636273626158429</v>
      </c>
      <c r="I44" s="73">
        <f t="shared" si="18"/>
        <v>6.9614930422326839</v>
      </c>
      <c r="J44" s="73">
        <f t="shared" si="18"/>
        <v>7.3996834168778145</v>
      </c>
      <c r="K44" s="73">
        <f t="shared" si="18"/>
        <v>7.6263087992806238</v>
      </c>
      <c r="L44" s="73">
        <f t="shared" si="18"/>
        <v>8.3082385659688729</v>
      </c>
      <c r="M44" s="73">
        <f t="shared" si="18"/>
        <v>8.3673667258901911</v>
      </c>
      <c r="N44" s="73">
        <f t="shared" si="18"/>
        <v>9.0050519600943968</v>
      </c>
      <c r="O44" s="73">
        <f t="shared" si="18"/>
        <v>8.4380345776348111</v>
      </c>
      <c r="P44" s="73">
        <f t="shared" si="18"/>
        <v>7.8132941143225159</v>
      </c>
      <c r="Q44" s="73">
        <f t="shared" si="18"/>
        <v>7.4405681972993492</v>
      </c>
      <c r="R44" s="73">
        <f t="shared" si="18"/>
        <v>7.2193483617160297</v>
      </c>
      <c r="S44" s="73">
        <f t="shared" si="18"/>
        <v>6.9256103670668807</v>
      </c>
      <c r="T44" s="73">
        <f t="shared" si="18"/>
        <v>6.5407103655971328</v>
      </c>
      <c r="U44" s="73">
        <f t="shared" si="18"/>
        <v>5.70759604932885</v>
      </c>
      <c r="V44" s="73">
        <f t="shared" si="18"/>
        <v>3.389873823827307</v>
      </c>
      <c r="W44" s="73">
        <f t="shared" si="18"/>
        <v>3.3618814864886719</v>
      </c>
      <c r="X44" s="73">
        <f t="shared" si="18"/>
        <v>3.2737264383074733</v>
      </c>
      <c r="Y44" s="73">
        <f t="shared" si="18"/>
        <v>3.068019369499726</v>
      </c>
      <c r="Z44" s="73">
        <f t="shared" si="18"/>
        <v>3.0703781853041465</v>
      </c>
      <c r="AA44" s="73">
        <f t="shared" si="18"/>
        <v>3.2356597655382884</v>
      </c>
      <c r="AB44" s="73">
        <f t="shared" si="18"/>
        <v>3.5868818087767207</v>
      </c>
      <c r="AC44" s="73">
        <f>AC24/AC36</f>
        <v>3.5793128529930063</v>
      </c>
    </row>
    <row r="45" spans="1:29" ht="16.5" customHeight="1" thickBot="1" x14ac:dyDescent="0.3">
      <c r="A45" s="6"/>
      <c r="B45" s="16"/>
      <c r="C45" s="110" t="s">
        <v>9</v>
      </c>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2"/>
    </row>
    <row r="46" spans="1:29" ht="16.5" thickBot="1" x14ac:dyDescent="0.3">
      <c r="A46" s="5"/>
      <c r="B46" s="1"/>
      <c r="C46" s="12" t="s">
        <v>0</v>
      </c>
      <c r="D46" s="12">
        <v>1990</v>
      </c>
      <c r="E46" s="12">
        <v>1995</v>
      </c>
      <c r="F46" s="12">
        <v>2000</v>
      </c>
      <c r="G46" s="12">
        <v>2001</v>
      </c>
      <c r="H46" s="12">
        <v>2002</v>
      </c>
      <c r="I46" s="12">
        <v>2003</v>
      </c>
      <c r="J46" s="12">
        <v>2004</v>
      </c>
      <c r="K46" s="12">
        <v>2005</v>
      </c>
      <c r="L46" s="12">
        <v>2006</v>
      </c>
      <c r="M46" s="12">
        <v>2007</v>
      </c>
      <c r="N46" s="12">
        <v>2008</v>
      </c>
      <c r="O46" s="12">
        <v>2009</v>
      </c>
      <c r="P46" s="12">
        <v>2010</v>
      </c>
      <c r="Q46" s="13">
        <v>2011</v>
      </c>
      <c r="R46" s="14">
        <v>2012</v>
      </c>
      <c r="S46" s="14">
        <v>2013</v>
      </c>
      <c r="T46" s="13">
        <v>2014</v>
      </c>
      <c r="U46" s="14">
        <v>2015</v>
      </c>
      <c r="V46" s="14">
        <v>2016</v>
      </c>
      <c r="W46" s="14">
        <v>2017</v>
      </c>
      <c r="X46" s="14">
        <v>2018</v>
      </c>
      <c r="Y46" s="14">
        <v>2019</v>
      </c>
      <c r="Z46" s="14">
        <v>2020</v>
      </c>
      <c r="AA46" s="14">
        <v>2021</v>
      </c>
      <c r="AB46" s="14">
        <v>2022</v>
      </c>
      <c r="AC46" s="14">
        <v>2023</v>
      </c>
    </row>
    <row r="47" spans="1:29" ht="18.75" thickBot="1" x14ac:dyDescent="0.3">
      <c r="A47" s="27">
        <v>36</v>
      </c>
      <c r="B47" s="1" t="s">
        <v>10</v>
      </c>
      <c r="C47" s="12" t="s">
        <v>18</v>
      </c>
      <c r="D47" s="29">
        <v>207.6</v>
      </c>
      <c r="E47" s="29">
        <v>207.6</v>
      </c>
      <c r="F47" s="29">
        <v>207.6</v>
      </c>
      <c r="G47" s="29">
        <v>207.6</v>
      </c>
      <c r="H47" s="29">
        <v>207.6</v>
      </c>
      <c r="I47" s="29">
        <v>207.6</v>
      </c>
      <c r="J47" s="29">
        <v>207.6</v>
      </c>
      <c r="K47" s="29">
        <v>207.6</v>
      </c>
      <c r="L47" s="29">
        <v>207.6</v>
      </c>
      <c r="M47" s="29">
        <v>207.6</v>
      </c>
      <c r="N47" s="29">
        <v>207.6</v>
      </c>
      <c r="O47" s="29">
        <v>207.6</v>
      </c>
      <c r="P47" s="29">
        <v>207.6</v>
      </c>
      <c r="Q47" s="29">
        <v>207.6</v>
      </c>
      <c r="R47" s="29">
        <v>207.6</v>
      </c>
      <c r="S47" s="29">
        <v>207.6</v>
      </c>
      <c r="T47" s="29">
        <v>207.6</v>
      </c>
      <c r="U47" s="29">
        <v>207.6</v>
      </c>
      <c r="V47" s="29">
        <v>207.6</v>
      </c>
      <c r="W47" s="29">
        <v>207.6</v>
      </c>
      <c r="X47" s="29">
        <v>207.6</v>
      </c>
      <c r="Y47" s="29">
        <v>207.6</v>
      </c>
      <c r="Z47" s="29">
        <v>207.6</v>
      </c>
      <c r="AA47" s="29">
        <v>207.6</v>
      </c>
      <c r="AB47" s="29">
        <v>207.6</v>
      </c>
      <c r="AC47" s="96">
        <v>207.6</v>
      </c>
    </row>
    <row r="48" spans="1:29" ht="32.25" thickBot="1" x14ac:dyDescent="0.3">
      <c r="A48" s="27">
        <v>37</v>
      </c>
      <c r="B48" s="20" t="s">
        <v>19</v>
      </c>
      <c r="C48" s="24" t="s">
        <v>13</v>
      </c>
      <c r="D48" s="72">
        <f>D5/D47</f>
        <v>16.391136801541428</v>
      </c>
      <c r="E48" s="72">
        <f t="shared" ref="E48:AB48" si="19">E5/E47</f>
        <v>10.697495183044317</v>
      </c>
      <c r="F48" s="72">
        <f t="shared" si="19"/>
        <v>6.4600192678227355</v>
      </c>
      <c r="G48" s="72">
        <f t="shared" si="19"/>
        <v>6.351156069364162</v>
      </c>
      <c r="H48" s="72">
        <f t="shared" si="19"/>
        <v>6.2962427745664735</v>
      </c>
      <c r="I48" s="72">
        <f t="shared" si="19"/>
        <v>6.3925818882466281</v>
      </c>
      <c r="J48" s="72">
        <f t="shared" si="19"/>
        <v>6.5510597302504818</v>
      </c>
      <c r="K48" s="72">
        <f t="shared" si="19"/>
        <v>6.8285163776493256</v>
      </c>
      <c r="L48" s="72">
        <f t="shared" si="19"/>
        <v>7.5183044315992289</v>
      </c>
      <c r="M48" s="72">
        <f t="shared" si="19"/>
        <v>7.3771676300578033</v>
      </c>
      <c r="N48" s="72">
        <f t="shared" si="19"/>
        <v>7.6955684007707124</v>
      </c>
      <c r="O48" s="72">
        <f t="shared" si="19"/>
        <v>7.6801541425818893</v>
      </c>
      <c r="P48" s="72">
        <f t="shared" si="19"/>
        <v>6.3550096339113686</v>
      </c>
      <c r="Q48" s="72">
        <f t="shared" si="19"/>
        <v>6.3367052023121389</v>
      </c>
      <c r="R48" s="72">
        <f t="shared" si="19"/>
        <v>6.6907514450867058</v>
      </c>
      <c r="S48" s="72">
        <f t="shared" si="19"/>
        <v>6.6170520231213876</v>
      </c>
      <c r="T48" s="72">
        <f t="shared" si="19"/>
        <v>6.4720616570327554</v>
      </c>
      <c r="U48" s="72">
        <f t="shared" si="19"/>
        <v>6.0640655105973034</v>
      </c>
      <c r="V48" s="72">
        <f t="shared" si="19"/>
        <v>4.3145472061657033</v>
      </c>
      <c r="W48" s="72">
        <f t="shared" si="19"/>
        <v>4.303468208092486</v>
      </c>
      <c r="X48" s="72">
        <f t="shared" si="19"/>
        <v>4.2962427745664744</v>
      </c>
      <c r="Y48" s="72">
        <f t="shared" si="19"/>
        <v>4.1487716763005782</v>
      </c>
      <c r="Z48" s="72">
        <f t="shared" si="19"/>
        <v>4.1999084778420039</v>
      </c>
      <c r="AA48" s="72">
        <f t="shared" si="19"/>
        <v>4.292562620423892</v>
      </c>
      <c r="AB48" s="72">
        <f t="shared" si="19"/>
        <v>4.2045231213872833</v>
      </c>
      <c r="AC48" s="72">
        <f>AC5/AC47</f>
        <v>4.3253468208092487</v>
      </c>
    </row>
    <row r="49" spans="1:29" ht="16.5" thickBot="1" x14ac:dyDescent="0.3">
      <c r="A49" s="27">
        <v>38</v>
      </c>
      <c r="B49" s="21" t="s">
        <v>20</v>
      </c>
      <c r="C49" s="24" t="s">
        <v>13</v>
      </c>
      <c r="D49" s="72">
        <f>D7/D47</f>
        <v>5.651734104046243</v>
      </c>
      <c r="E49" s="72">
        <f t="shared" ref="E49:AB49" si="20">E7/E47</f>
        <v>2.5447976878612715</v>
      </c>
      <c r="F49" s="72">
        <f t="shared" si="20"/>
        <v>1.8704238921001928</v>
      </c>
      <c r="G49" s="72">
        <f t="shared" si="20"/>
        <v>1.8863198458574182</v>
      </c>
      <c r="H49" s="72">
        <f t="shared" si="20"/>
        <v>1.8265895953757225</v>
      </c>
      <c r="I49" s="72">
        <f t="shared" si="20"/>
        <v>1.7909441233140657</v>
      </c>
      <c r="J49" s="72">
        <f t="shared" si="20"/>
        <v>2.0004816955684008</v>
      </c>
      <c r="K49" s="72">
        <f t="shared" si="20"/>
        <v>1.9446050096339114</v>
      </c>
      <c r="L49" s="72">
        <f t="shared" si="20"/>
        <v>2.0390173410404624</v>
      </c>
      <c r="M49" s="72">
        <f t="shared" si="20"/>
        <v>1.9662813102119461</v>
      </c>
      <c r="N49" s="72">
        <f t="shared" si="20"/>
        <v>1.9123314065510597</v>
      </c>
      <c r="O49" s="72">
        <f t="shared" si="20"/>
        <v>2.2023121387283235</v>
      </c>
      <c r="P49" s="72">
        <f t="shared" si="20"/>
        <v>1.8164739884393064</v>
      </c>
      <c r="Q49" s="72">
        <f t="shared" si="20"/>
        <v>1.7875722543352603</v>
      </c>
      <c r="R49" s="72">
        <f t="shared" si="20"/>
        <v>2.0867052023121389</v>
      </c>
      <c r="S49" s="72">
        <f t="shared" si="20"/>
        <v>2.1449903660886322</v>
      </c>
      <c r="T49" s="72">
        <f t="shared" si="20"/>
        <v>2.2292870905587669</v>
      </c>
      <c r="U49" s="72">
        <f t="shared" si="20"/>
        <v>2.2076107899807322</v>
      </c>
      <c r="V49" s="72">
        <f t="shared" si="20"/>
        <v>2.1825626204238922</v>
      </c>
      <c r="W49" s="72">
        <f t="shared" si="20"/>
        <v>2.1840077071290942</v>
      </c>
      <c r="X49" s="72">
        <f t="shared" si="20"/>
        <v>2.1835260115606938</v>
      </c>
      <c r="Y49" s="72">
        <f t="shared" si="20"/>
        <v>2.0524325626204241</v>
      </c>
      <c r="Z49" s="72">
        <f t="shared" si="20"/>
        <v>2.1714884393063585</v>
      </c>
      <c r="AA49" s="72">
        <f t="shared" si="20"/>
        <v>2.2395761078998073</v>
      </c>
      <c r="AB49" s="72">
        <f t="shared" si="20"/>
        <v>2.1972976878612718</v>
      </c>
      <c r="AC49" s="72">
        <f>AC7/AC47</f>
        <v>2.3581021194605007</v>
      </c>
    </row>
    <row r="50" spans="1:29" ht="16.5" thickBot="1" x14ac:dyDescent="0.3">
      <c r="A50" s="27">
        <v>39</v>
      </c>
      <c r="B50" s="21" t="s">
        <v>21</v>
      </c>
      <c r="C50" s="24" t="s">
        <v>13</v>
      </c>
      <c r="D50" s="72">
        <f>D9/D47</f>
        <v>10.739402697495184</v>
      </c>
      <c r="E50" s="72">
        <f t="shared" ref="E50:AB50" si="21">E9/E47</f>
        <v>8.1526974951830447</v>
      </c>
      <c r="F50" s="72">
        <f t="shared" si="21"/>
        <v>4.5895953757225429</v>
      </c>
      <c r="G50" s="72">
        <f t="shared" si="21"/>
        <v>4.4648362235067438</v>
      </c>
      <c r="H50" s="72">
        <f t="shared" si="21"/>
        <v>4.4696531791907512</v>
      </c>
      <c r="I50" s="72">
        <f t="shared" si="21"/>
        <v>4.6016377649325628</v>
      </c>
      <c r="J50" s="72">
        <f t="shared" si="21"/>
        <v>4.550578034682081</v>
      </c>
      <c r="K50" s="72">
        <f t="shared" si="21"/>
        <v>4.883911368015414</v>
      </c>
      <c r="L50" s="72">
        <f t="shared" si="21"/>
        <v>5.4792870905587669</v>
      </c>
      <c r="M50" s="72">
        <f t="shared" si="21"/>
        <v>5.410886319845857</v>
      </c>
      <c r="N50" s="72">
        <f t="shared" si="21"/>
        <v>5.7832369942196529</v>
      </c>
      <c r="O50" s="72">
        <f t="shared" si="21"/>
        <v>5.4778420038535653</v>
      </c>
      <c r="P50" s="72">
        <f t="shared" si="21"/>
        <v>4.538535645472062</v>
      </c>
      <c r="Q50" s="72">
        <f t="shared" si="21"/>
        <v>4.5491329479768785</v>
      </c>
      <c r="R50" s="72">
        <f t="shared" si="21"/>
        <v>4.6040462427745661</v>
      </c>
      <c r="S50" s="72">
        <f t="shared" si="21"/>
        <v>4.4720616570327554</v>
      </c>
      <c r="T50" s="72">
        <f t="shared" si="21"/>
        <v>4.2427745664739884</v>
      </c>
      <c r="U50" s="72">
        <f t="shared" si="21"/>
        <v>3.8564547206165707</v>
      </c>
      <c r="V50" s="72">
        <f t="shared" si="21"/>
        <v>2.1319845857418112</v>
      </c>
      <c r="W50" s="72">
        <f t="shared" si="21"/>
        <v>2.1194605009633913</v>
      </c>
      <c r="X50" s="72">
        <f t="shared" si="21"/>
        <v>2.1127167630057806</v>
      </c>
      <c r="Y50" s="72">
        <f t="shared" si="21"/>
        <v>2.0963391136801541</v>
      </c>
      <c r="Z50" s="72">
        <f t="shared" si="21"/>
        <v>2.0284200385356455</v>
      </c>
      <c r="AA50" s="72">
        <f t="shared" si="21"/>
        <v>2.0529865125240847</v>
      </c>
      <c r="AB50" s="72">
        <f t="shared" si="21"/>
        <v>2.0072254335260116</v>
      </c>
      <c r="AC50" s="72">
        <f>AC9/AC47</f>
        <v>1.9672447013487475</v>
      </c>
    </row>
    <row r="51" spans="1:29" ht="16.5" thickBot="1" x14ac:dyDescent="0.3">
      <c r="A51" s="27">
        <v>40</v>
      </c>
      <c r="B51" s="20" t="s">
        <v>28</v>
      </c>
      <c r="C51" s="24" t="s">
        <v>13</v>
      </c>
      <c r="D51" s="73">
        <f>D12/D47</f>
        <v>3.0576348747591529</v>
      </c>
      <c r="E51" s="73">
        <f t="shared" ref="E51:AB51" si="22">E12/E47</f>
        <v>1.3528901734104046</v>
      </c>
      <c r="F51" s="73">
        <f t="shared" si="22"/>
        <v>0.69990366088631994</v>
      </c>
      <c r="G51" s="73">
        <f t="shared" si="22"/>
        <v>0.70279383429672448</v>
      </c>
      <c r="H51" s="73">
        <f t="shared" si="22"/>
        <v>0.66184971098265899</v>
      </c>
      <c r="I51" s="73">
        <f t="shared" si="22"/>
        <v>0.60838150289017345</v>
      </c>
      <c r="J51" s="73">
        <f t="shared" si="22"/>
        <v>0.44364161849710981</v>
      </c>
      <c r="K51" s="73">
        <f t="shared" si="22"/>
        <v>0.3622350674373796</v>
      </c>
      <c r="L51" s="73">
        <f t="shared" si="22"/>
        <v>0.4296724470134875</v>
      </c>
      <c r="M51" s="73">
        <f t="shared" si="22"/>
        <v>0.39547206165703275</v>
      </c>
      <c r="N51" s="73">
        <f t="shared" si="22"/>
        <v>0.31502890173410403</v>
      </c>
      <c r="O51" s="73">
        <f t="shared" si="22"/>
        <v>0.67822736030828523</v>
      </c>
      <c r="P51" s="73">
        <f t="shared" si="22"/>
        <v>0.26156069364161855</v>
      </c>
      <c r="Q51" s="73">
        <f t="shared" si="22"/>
        <v>0.22687861271676302</v>
      </c>
      <c r="R51" s="73">
        <f t="shared" si="22"/>
        <v>0.31984585741811178</v>
      </c>
      <c r="S51" s="73">
        <f t="shared" si="22"/>
        <v>0.23506743737957611</v>
      </c>
      <c r="T51" s="73">
        <f t="shared" si="22"/>
        <v>0.2432562620423892</v>
      </c>
      <c r="U51" s="73">
        <f t="shared" si="22"/>
        <v>0.27408477842003853</v>
      </c>
      <c r="V51" s="73">
        <f t="shared" si="22"/>
        <v>0.26974951830443161</v>
      </c>
      <c r="W51" s="73">
        <f t="shared" si="22"/>
        <v>0.2432562620423892</v>
      </c>
      <c r="X51" s="73">
        <f t="shared" si="22"/>
        <v>0.24084778420038536</v>
      </c>
      <c r="Y51" s="73">
        <f t="shared" si="22"/>
        <v>0.24181117533718691</v>
      </c>
      <c r="Z51" s="73">
        <f t="shared" si="22"/>
        <v>0.28371868978805392</v>
      </c>
      <c r="AA51" s="73">
        <f t="shared" si="22"/>
        <v>0.22976878612716761</v>
      </c>
      <c r="AB51" s="73">
        <f t="shared" si="22"/>
        <v>0.2138728323699422</v>
      </c>
      <c r="AC51" s="73">
        <f>AC12/AC47</f>
        <v>0.28571772639691717</v>
      </c>
    </row>
    <row r="52" spans="1:29" ht="16.5" thickBot="1" x14ac:dyDescent="0.3">
      <c r="A52" s="27">
        <v>41</v>
      </c>
      <c r="B52" s="20" t="s">
        <v>29</v>
      </c>
      <c r="C52" s="24" t="s">
        <v>13</v>
      </c>
      <c r="D52" s="73">
        <f>D15/D47</f>
        <v>1.3689788053949903</v>
      </c>
      <c r="E52" s="73">
        <f t="shared" ref="E52:AB52" si="23">E15/E47</f>
        <v>0.9455684007707128</v>
      </c>
      <c r="F52" s="73">
        <f t="shared" si="23"/>
        <v>0.65944123314065506</v>
      </c>
      <c r="G52" s="73">
        <f t="shared" si="23"/>
        <v>0.64884393063583812</v>
      </c>
      <c r="H52" s="73">
        <f t="shared" si="23"/>
        <v>0.65751445086705207</v>
      </c>
      <c r="I52" s="73">
        <f t="shared" si="23"/>
        <v>0.67533718689788047</v>
      </c>
      <c r="J52" s="73">
        <f t="shared" si="23"/>
        <v>0.70375722543352603</v>
      </c>
      <c r="K52" s="73">
        <f t="shared" si="23"/>
        <v>0.73843930635838162</v>
      </c>
      <c r="L52" s="73">
        <f t="shared" si="23"/>
        <v>0.81021194605009628</v>
      </c>
      <c r="M52" s="73">
        <f t="shared" si="23"/>
        <v>0.77938342967244711</v>
      </c>
      <c r="N52" s="73">
        <f t="shared" si="23"/>
        <v>0.82129094412331405</v>
      </c>
      <c r="O52" s="73">
        <f t="shared" si="23"/>
        <v>0.7967244701348748</v>
      </c>
      <c r="P52" s="73">
        <f t="shared" si="23"/>
        <v>0.75626204238921002</v>
      </c>
      <c r="Q52" s="73">
        <f t="shared" si="23"/>
        <v>0.75963391136801539</v>
      </c>
      <c r="R52" s="73">
        <f t="shared" si="23"/>
        <v>0.76348747591522159</v>
      </c>
      <c r="S52" s="73">
        <f t="shared" si="23"/>
        <v>0.75818882466281312</v>
      </c>
      <c r="T52" s="73">
        <f t="shared" si="23"/>
        <v>0.71965317919075134</v>
      </c>
      <c r="U52" s="73">
        <f t="shared" si="23"/>
        <v>0.64739884393063574</v>
      </c>
      <c r="V52" s="73">
        <f t="shared" si="23"/>
        <v>0.74566473988439319</v>
      </c>
      <c r="W52" s="73">
        <f t="shared" si="23"/>
        <v>0.74951830443159917</v>
      </c>
      <c r="X52" s="73">
        <f t="shared" si="23"/>
        <v>0.74470134874759153</v>
      </c>
      <c r="Y52" s="73">
        <f t="shared" si="23"/>
        <v>0.72784200385356468</v>
      </c>
      <c r="Z52" s="73">
        <f t="shared" si="23"/>
        <v>0.71050096339113678</v>
      </c>
      <c r="AA52" s="73">
        <f t="shared" si="23"/>
        <v>0.72543352601156064</v>
      </c>
      <c r="AB52" s="73">
        <f t="shared" si="23"/>
        <v>0.68786127167630062</v>
      </c>
      <c r="AC52" s="73">
        <f>AC15/AC47</f>
        <v>0.68423892100192685</v>
      </c>
    </row>
    <row r="53" spans="1:29" ht="32.25" thickBot="1" x14ac:dyDescent="0.3">
      <c r="A53" s="27">
        <v>42</v>
      </c>
      <c r="B53" s="20" t="s">
        <v>30</v>
      </c>
      <c r="C53" s="24" t="s">
        <v>13</v>
      </c>
      <c r="D53" s="72">
        <f>D18/D47</f>
        <v>2.6406551059730252</v>
      </c>
      <c r="E53" s="72">
        <f t="shared" ref="E53:AB53" si="24">E18/E47</f>
        <v>1.8164739884393062</v>
      </c>
      <c r="F53" s="72">
        <f t="shared" si="24"/>
        <v>1.1888246628131023</v>
      </c>
      <c r="G53" s="72">
        <f t="shared" si="24"/>
        <v>1.159922928709056</v>
      </c>
      <c r="H53" s="72">
        <f t="shared" si="24"/>
        <v>1.155587668593449</v>
      </c>
      <c r="I53" s="72">
        <f t="shared" si="24"/>
        <v>1.191233140655106</v>
      </c>
      <c r="J53" s="72">
        <f t="shared" si="24"/>
        <v>1.3526011560693643</v>
      </c>
      <c r="K53" s="72">
        <f t="shared" si="24"/>
        <v>1.4219653179190752</v>
      </c>
      <c r="L53" s="72">
        <f t="shared" si="24"/>
        <v>1.5313102119460502</v>
      </c>
      <c r="M53" s="72">
        <f t="shared" si="24"/>
        <v>1.5327552986512527</v>
      </c>
      <c r="N53" s="72">
        <f t="shared" si="24"/>
        <v>1.6507707129094413</v>
      </c>
      <c r="O53" s="72">
        <f t="shared" si="24"/>
        <v>1.563102119460501</v>
      </c>
      <c r="P53" s="72">
        <f t="shared" si="24"/>
        <v>1.480732177263969</v>
      </c>
      <c r="Q53" s="72">
        <f t="shared" si="24"/>
        <v>1.5611753371868979</v>
      </c>
      <c r="R53" s="72">
        <f t="shared" si="24"/>
        <v>1.7745664739884393</v>
      </c>
      <c r="S53" s="72">
        <f t="shared" si="24"/>
        <v>1.827552986512524</v>
      </c>
      <c r="T53" s="72">
        <f t="shared" si="24"/>
        <v>1.8631984585741812</v>
      </c>
      <c r="U53" s="72">
        <f t="shared" si="24"/>
        <v>1.8121387283236994</v>
      </c>
      <c r="V53" s="72">
        <f t="shared" si="24"/>
        <v>1.1883429672447015</v>
      </c>
      <c r="W53" s="72">
        <f t="shared" si="24"/>
        <v>1.2206165703275531</v>
      </c>
      <c r="X53" s="72">
        <f t="shared" si="24"/>
        <v>1.2273603082851636</v>
      </c>
      <c r="Y53" s="72">
        <f t="shared" si="24"/>
        <v>1.1469171483622351</v>
      </c>
      <c r="Z53" s="72">
        <f t="shared" si="24"/>
        <v>1.1300578034682081</v>
      </c>
      <c r="AA53" s="72">
        <f t="shared" si="24"/>
        <v>1.2153179190751444</v>
      </c>
      <c r="AB53" s="72">
        <f t="shared" si="24"/>
        <v>1.2105057803468209</v>
      </c>
      <c r="AC53" s="72">
        <f>AC18/AC47</f>
        <v>1.334248554913295</v>
      </c>
    </row>
    <row r="54" spans="1:29" ht="16.5" thickBot="1" x14ac:dyDescent="0.3">
      <c r="A54" s="27">
        <v>43</v>
      </c>
      <c r="B54" s="20" t="s">
        <v>31</v>
      </c>
      <c r="C54" s="24" t="s">
        <v>13</v>
      </c>
      <c r="D54" s="73">
        <f>D21/D47</f>
        <v>8.2946965317919084</v>
      </c>
      <c r="E54" s="73">
        <f t="shared" ref="E54:AB54" si="25">E21/E47</f>
        <v>6.062625240847785</v>
      </c>
      <c r="F54" s="73">
        <f t="shared" si="25"/>
        <v>3.4985549132947975</v>
      </c>
      <c r="G54" s="73">
        <f t="shared" si="25"/>
        <v>3.422447013487476</v>
      </c>
      <c r="H54" s="73">
        <f t="shared" si="25"/>
        <v>3.4243737957610794</v>
      </c>
      <c r="I54" s="73">
        <f t="shared" si="25"/>
        <v>3.5293834296724471</v>
      </c>
      <c r="J54" s="73">
        <f t="shared" si="25"/>
        <v>3.6295761078998074</v>
      </c>
      <c r="K54" s="73">
        <f t="shared" si="25"/>
        <v>3.8684971098265897</v>
      </c>
      <c r="L54" s="73">
        <f t="shared" si="25"/>
        <v>4.2779383429672446</v>
      </c>
      <c r="M54" s="73">
        <f t="shared" si="25"/>
        <v>4.1493256262042388</v>
      </c>
      <c r="N54" s="73">
        <f t="shared" si="25"/>
        <v>4.3444123314065513</v>
      </c>
      <c r="O54" s="73">
        <f t="shared" si="25"/>
        <v>4.1059730250481694</v>
      </c>
      <c r="P54" s="73">
        <f t="shared" si="25"/>
        <v>3.3439306358381504</v>
      </c>
      <c r="Q54" s="73">
        <f t="shared" si="25"/>
        <v>3.3078034682080921</v>
      </c>
      <c r="R54" s="73">
        <f t="shared" si="25"/>
        <v>3.3564547206165707</v>
      </c>
      <c r="S54" s="73">
        <f t="shared" si="25"/>
        <v>3.3058766859344892</v>
      </c>
      <c r="T54" s="73">
        <f t="shared" si="25"/>
        <v>3.1661849710982657</v>
      </c>
      <c r="U54" s="73">
        <f t="shared" si="25"/>
        <v>2.9012524084778417</v>
      </c>
      <c r="V54" s="73">
        <f t="shared" si="25"/>
        <v>1.7842003853564548</v>
      </c>
      <c r="W54" s="73">
        <f t="shared" si="25"/>
        <v>1.7683044315992293</v>
      </c>
      <c r="X54" s="73">
        <f t="shared" si="25"/>
        <v>1.762042389210019</v>
      </c>
      <c r="Y54" s="73">
        <f t="shared" si="25"/>
        <v>1.7326589595375723</v>
      </c>
      <c r="Z54" s="73">
        <f t="shared" si="25"/>
        <v>1.7466281310211949</v>
      </c>
      <c r="AA54" s="73">
        <f t="shared" si="25"/>
        <v>1.7524084778420039</v>
      </c>
      <c r="AB54" s="73">
        <f t="shared" si="25"/>
        <v>1.6965317919075147</v>
      </c>
      <c r="AC54" s="73">
        <f>AC21/AC47</f>
        <v>1.6818159922928708</v>
      </c>
    </row>
    <row r="55" spans="1:29" ht="16.5" thickBot="1" x14ac:dyDescent="0.3">
      <c r="A55" s="27">
        <v>43</v>
      </c>
      <c r="B55" s="20" t="s">
        <v>32</v>
      </c>
      <c r="C55" s="24" t="s">
        <v>13</v>
      </c>
      <c r="D55" s="73">
        <f>D24/D47</f>
        <v>0.88969171483622345</v>
      </c>
      <c r="E55" s="73">
        <f t="shared" ref="E55:AB55" si="26">E24/E47</f>
        <v>0.47398843930635842</v>
      </c>
      <c r="F55" s="73">
        <f t="shared" si="26"/>
        <v>0.34441233140655109</v>
      </c>
      <c r="G55" s="73">
        <f t="shared" si="26"/>
        <v>0.34393063583815031</v>
      </c>
      <c r="H55" s="73">
        <f t="shared" si="26"/>
        <v>0.33092485549132949</v>
      </c>
      <c r="I55" s="73">
        <f t="shared" si="26"/>
        <v>0.32851637764932567</v>
      </c>
      <c r="J55" s="73">
        <f t="shared" si="26"/>
        <v>0.34682080924855491</v>
      </c>
      <c r="K55" s="73">
        <f t="shared" si="26"/>
        <v>0.35500963391136803</v>
      </c>
      <c r="L55" s="73">
        <f t="shared" si="26"/>
        <v>0.38439306358381509</v>
      </c>
      <c r="M55" s="73">
        <f t="shared" si="26"/>
        <v>0.38535645472061658</v>
      </c>
      <c r="N55" s="73">
        <f t="shared" si="26"/>
        <v>0.41329479768786131</v>
      </c>
      <c r="O55" s="73">
        <f t="shared" si="26"/>
        <v>0.38631984585741813</v>
      </c>
      <c r="P55" s="73">
        <f t="shared" si="26"/>
        <v>0.35693641618497107</v>
      </c>
      <c r="Q55" s="73">
        <f t="shared" si="26"/>
        <v>0.33911368015414262</v>
      </c>
      <c r="R55" s="73">
        <f t="shared" si="26"/>
        <v>0.32851637764932567</v>
      </c>
      <c r="S55" s="73">
        <f t="shared" si="26"/>
        <v>0.31502890173410408</v>
      </c>
      <c r="T55" s="73">
        <f t="shared" si="26"/>
        <v>0.29768786127167629</v>
      </c>
      <c r="U55" s="73">
        <f t="shared" si="26"/>
        <v>0.26011560693641617</v>
      </c>
      <c r="V55" s="73">
        <f t="shared" si="26"/>
        <v>0.15462427745664742</v>
      </c>
      <c r="W55" s="73">
        <f t="shared" si="26"/>
        <v>0.15317919075144509</v>
      </c>
      <c r="X55" s="73">
        <f t="shared" si="26"/>
        <v>0.14884393063583817</v>
      </c>
      <c r="Y55" s="73">
        <f t="shared" si="26"/>
        <v>0.13921001926782273</v>
      </c>
      <c r="Z55" s="73">
        <f t="shared" si="26"/>
        <v>0.13872832369942195</v>
      </c>
      <c r="AA55" s="73">
        <f t="shared" si="26"/>
        <v>0.144990366088632</v>
      </c>
      <c r="AB55" s="73">
        <f t="shared" si="26"/>
        <v>0.15944123314065511</v>
      </c>
      <c r="AC55" s="73">
        <f>AC24/AC47</f>
        <v>0.15824662813102122</v>
      </c>
    </row>
    <row r="56" spans="1:29" ht="16.5" customHeight="1" thickBot="1" x14ac:dyDescent="0.3">
      <c r="A56" s="4"/>
      <c r="B56" s="16"/>
      <c r="C56" s="110" t="s">
        <v>11</v>
      </c>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2"/>
    </row>
    <row r="57" spans="1:29" ht="16.5" thickBot="1" x14ac:dyDescent="0.3">
      <c r="A57" s="5"/>
      <c r="B57" s="1"/>
      <c r="C57" s="12" t="s">
        <v>0</v>
      </c>
      <c r="D57" s="12">
        <v>1990</v>
      </c>
      <c r="E57" s="12">
        <v>1995</v>
      </c>
      <c r="F57" s="12">
        <v>2000</v>
      </c>
      <c r="G57" s="12">
        <v>2001</v>
      </c>
      <c r="H57" s="12">
        <v>2002</v>
      </c>
      <c r="I57" s="12">
        <v>2003</v>
      </c>
      <c r="J57" s="12">
        <v>2004</v>
      </c>
      <c r="K57" s="12">
        <v>2005</v>
      </c>
      <c r="L57" s="12">
        <v>2006</v>
      </c>
      <c r="M57" s="12">
        <v>2007</v>
      </c>
      <c r="N57" s="12">
        <v>2008</v>
      </c>
      <c r="O57" s="12">
        <v>2009</v>
      </c>
      <c r="P57" s="12">
        <v>2010</v>
      </c>
      <c r="Q57" s="13">
        <v>2011</v>
      </c>
      <c r="R57" s="14">
        <v>2012</v>
      </c>
      <c r="S57" s="14">
        <v>2013</v>
      </c>
      <c r="T57" s="13">
        <v>2014</v>
      </c>
      <c r="U57" s="14">
        <v>2015</v>
      </c>
      <c r="V57" s="14">
        <v>2016</v>
      </c>
      <c r="W57" s="14">
        <v>2017</v>
      </c>
      <c r="X57" s="14">
        <v>2018</v>
      </c>
      <c r="Y57" s="14">
        <v>2019</v>
      </c>
      <c r="Z57" s="14">
        <v>2020</v>
      </c>
      <c r="AA57" s="14">
        <v>2021</v>
      </c>
      <c r="AB57" s="14">
        <v>2022</v>
      </c>
      <c r="AC57" s="14">
        <v>2023</v>
      </c>
    </row>
    <row r="58" spans="1:29" ht="48" thickBot="1" x14ac:dyDescent="0.3">
      <c r="A58" s="27">
        <v>44</v>
      </c>
      <c r="B58" s="1" t="s">
        <v>177</v>
      </c>
      <c r="C58" s="23" t="s">
        <v>33</v>
      </c>
      <c r="D58" s="80">
        <v>125.929943972755</v>
      </c>
      <c r="E58" s="80">
        <v>82.223328266352212</v>
      </c>
      <c r="F58" s="80">
        <v>111.66288984716665</v>
      </c>
      <c r="G58" s="80">
        <v>116.93930313669817</v>
      </c>
      <c r="H58" s="80">
        <v>122.83920379895081</v>
      </c>
      <c r="I58" s="81">
        <v>131.49100540265053</v>
      </c>
      <c r="J58" s="81">
        <v>146.54638766461852</v>
      </c>
      <c r="K58" s="82">
        <v>160.32175043318759</v>
      </c>
      <c r="L58" s="40">
        <v>176.35391701366575</v>
      </c>
      <c r="M58" s="40">
        <v>191.52036551446744</v>
      </c>
      <c r="N58" s="40">
        <v>211.05544178709835</v>
      </c>
      <c r="O58" s="40">
        <v>211.47754264424077</v>
      </c>
      <c r="P58" s="40">
        <v>227.96912571625631</v>
      </c>
      <c r="Q58" s="40">
        <v>240.23091818880866</v>
      </c>
      <c r="R58" s="40">
        <v>244.28393937406139</v>
      </c>
      <c r="S58" s="40">
        <v>246.73525730535707</v>
      </c>
      <c r="T58" s="40">
        <v>250.99442596433443</v>
      </c>
      <c r="U58" s="40">
        <v>241.38218512366072</v>
      </c>
      <c r="V58" s="40">
        <v>235.2852780761477</v>
      </c>
      <c r="W58" s="40">
        <v>241.2418158923366</v>
      </c>
      <c r="X58" s="40">
        <v>248.84006341401201</v>
      </c>
      <c r="Y58" s="40">
        <v>252.43880501129283</v>
      </c>
      <c r="Z58" s="40">
        <v>250.74013387860234</v>
      </c>
      <c r="AA58" s="40">
        <v>256.85534995628808</v>
      </c>
      <c r="AB58" s="40">
        <v>244.89039873842088</v>
      </c>
      <c r="AC58" s="106">
        <v>254.4074326221965</v>
      </c>
    </row>
    <row r="59" spans="1:29" ht="32.25" thickBot="1" x14ac:dyDescent="0.3">
      <c r="A59" s="27">
        <v>45</v>
      </c>
      <c r="B59" s="20" t="s">
        <v>19</v>
      </c>
      <c r="C59" s="12" t="s">
        <v>34</v>
      </c>
      <c r="D59" s="72">
        <f>D5/D58</f>
        <v>27.021373095633216</v>
      </c>
      <c r="E59" s="72">
        <f>E5/E58</f>
        <v>27.009366402756111</v>
      </c>
      <c r="F59" s="72">
        <f t="shared" ref="F59:AA59" si="27">F5/F58</f>
        <v>12.010256960352429</v>
      </c>
      <c r="G59" s="72">
        <f t="shared" si="27"/>
        <v>11.275080017012904</v>
      </c>
      <c r="H59" s="72">
        <f t="shared" si="27"/>
        <v>10.64073976040509</v>
      </c>
      <c r="I59" s="72">
        <f t="shared" si="27"/>
        <v>10.092705549981664</v>
      </c>
      <c r="J59" s="72">
        <f t="shared" si="27"/>
        <v>9.280337930351811</v>
      </c>
      <c r="K59" s="72">
        <f t="shared" si="27"/>
        <v>8.8422188266386836</v>
      </c>
      <c r="L59" s="72">
        <f t="shared" si="27"/>
        <v>8.8503846494039191</v>
      </c>
      <c r="M59" s="72">
        <f t="shared" si="27"/>
        <v>7.9965386233784654</v>
      </c>
      <c r="N59" s="72">
        <f t="shared" si="27"/>
        <v>7.5695750200630929</v>
      </c>
      <c r="O59" s="72">
        <f t="shared" si="27"/>
        <v>7.5393348157169955</v>
      </c>
      <c r="P59" s="72">
        <f t="shared" si="27"/>
        <v>5.7871871721878598</v>
      </c>
      <c r="Q59" s="72">
        <f t="shared" si="27"/>
        <v>5.4759812347138732</v>
      </c>
      <c r="R59" s="72">
        <f t="shared" si="27"/>
        <v>5.6860062252110835</v>
      </c>
      <c r="S59" s="72">
        <f t="shared" si="27"/>
        <v>5.5675058968160469</v>
      </c>
      <c r="T59" s="72">
        <f t="shared" si="27"/>
        <v>5.3531069259319786</v>
      </c>
      <c r="U59" s="72">
        <f t="shared" si="27"/>
        <v>5.215380743011595</v>
      </c>
      <c r="V59" s="72">
        <f t="shared" si="27"/>
        <v>3.8068680170890921</v>
      </c>
      <c r="W59" s="72">
        <f t="shared" si="27"/>
        <v>3.703338066393572</v>
      </c>
      <c r="X59" s="72">
        <f t="shared" si="27"/>
        <v>3.5842299176563297</v>
      </c>
      <c r="Y59" s="72">
        <f t="shared" si="27"/>
        <v>3.4118565882193526</v>
      </c>
      <c r="Z59" s="72">
        <f t="shared" si="27"/>
        <v>3.4773093023159078</v>
      </c>
      <c r="AA59" s="72">
        <f t="shared" si="27"/>
        <v>3.4694079767139536</v>
      </c>
      <c r="AB59" s="72">
        <f>AB5/AB58</f>
        <v>3.5642842859361843</v>
      </c>
      <c r="AC59" s="105">
        <f>AC5/AC58</f>
        <v>3.5295431062875973</v>
      </c>
    </row>
    <row r="60" spans="1:29" ht="32.25" thickBot="1" x14ac:dyDescent="0.3">
      <c r="A60" s="27">
        <v>46</v>
      </c>
      <c r="B60" s="21" t="s">
        <v>20</v>
      </c>
      <c r="C60" s="12" t="s">
        <v>34</v>
      </c>
      <c r="D60" s="72">
        <f>D7/D58</f>
        <v>9.3170850632145434</v>
      </c>
      <c r="E60" s="72">
        <f t="shared" ref="E60:AA60" si="28">E7/E58</f>
        <v>6.4251838394164489</v>
      </c>
      <c r="F60" s="72">
        <f t="shared" si="28"/>
        <v>3.477431047427372</v>
      </c>
      <c r="G60" s="72">
        <f t="shared" si="28"/>
        <v>3.3487457979994337</v>
      </c>
      <c r="H60" s="72">
        <f t="shared" si="28"/>
        <v>3.086962372538911</v>
      </c>
      <c r="I60" s="72">
        <f t="shared" si="28"/>
        <v>2.8275698315750004</v>
      </c>
      <c r="J60" s="72">
        <f t="shared" si="28"/>
        <v>2.8339149577022846</v>
      </c>
      <c r="K60" s="72">
        <f t="shared" si="28"/>
        <v>2.5180613292282992</v>
      </c>
      <c r="L60" s="72">
        <f t="shared" si="28"/>
        <v>2.4002869183064321</v>
      </c>
      <c r="M60" s="72">
        <f t="shared" si="28"/>
        <v>2.1313660242005157</v>
      </c>
      <c r="N60" s="72">
        <f t="shared" si="28"/>
        <v>1.8810223353561892</v>
      </c>
      <c r="O60" s="72">
        <f t="shared" si="28"/>
        <v>2.1619316844868353</v>
      </c>
      <c r="P60" s="72">
        <f t="shared" si="28"/>
        <v>1.6541713655969392</v>
      </c>
      <c r="Q60" s="72">
        <f t="shared" si="28"/>
        <v>1.5447636915258978</v>
      </c>
      <c r="R60" s="72">
        <f t="shared" si="28"/>
        <v>1.7733462179708002</v>
      </c>
      <c r="S60" s="72">
        <f t="shared" si="28"/>
        <v>1.8047684180331844</v>
      </c>
      <c r="T60" s="72">
        <f t="shared" si="28"/>
        <v>1.8438656484975589</v>
      </c>
      <c r="U60" s="72">
        <f t="shared" si="28"/>
        <v>1.898648816047513</v>
      </c>
      <c r="V60" s="72">
        <f t="shared" si="28"/>
        <v>1.9257473468159736</v>
      </c>
      <c r="W60" s="72">
        <f t="shared" si="28"/>
        <v>1.8794419960855671</v>
      </c>
      <c r="X60" s="72">
        <f t="shared" si="28"/>
        <v>1.8216520032219017</v>
      </c>
      <c r="Y60" s="72">
        <f t="shared" si="28"/>
        <v>1.6878744136858796</v>
      </c>
      <c r="Z60" s="72">
        <f t="shared" si="28"/>
        <v>1.7978813085353882</v>
      </c>
      <c r="AA60" s="72">
        <f t="shared" si="28"/>
        <v>1.8101082966701814</v>
      </c>
      <c r="AB60" s="72">
        <f>AB7/AB58</f>
        <v>1.8627067551441459</v>
      </c>
      <c r="AC60" s="72">
        <f>AC7/AC58</f>
        <v>1.9242440952068651</v>
      </c>
    </row>
    <row r="61" spans="1:29" ht="32.25" thickBot="1" x14ac:dyDescent="0.3">
      <c r="A61" s="27">
        <v>47</v>
      </c>
      <c r="B61" s="21" t="s">
        <v>21</v>
      </c>
      <c r="C61" s="12" t="s">
        <v>34</v>
      </c>
      <c r="D61" s="72">
        <f t="shared" ref="D61:AA61" si="29">D9/D58</f>
        <v>17.70428803241867</v>
      </c>
      <c r="E61" s="72">
        <f t="shared" si="29"/>
        <v>20.584182563339656</v>
      </c>
      <c r="F61" s="72">
        <f t="shared" si="29"/>
        <v>8.5328259129250572</v>
      </c>
      <c r="G61" s="72">
        <f t="shared" si="29"/>
        <v>7.9263342190134702</v>
      </c>
      <c r="H61" s="72">
        <f t="shared" si="29"/>
        <v>7.5537773878661802</v>
      </c>
      <c r="I61" s="72">
        <f t="shared" si="29"/>
        <v>7.2651357184066638</v>
      </c>
      <c r="J61" s="72">
        <f t="shared" si="29"/>
        <v>6.4464229726495264</v>
      </c>
      <c r="K61" s="72">
        <f t="shared" si="29"/>
        <v>6.3241574974103854</v>
      </c>
      <c r="L61" s="72">
        <f t="shared" si="29"/>
        <v>6.450097731097487</v>
      </c>
      <c r="M61" s="72">
        <f t="shared" si="29"/>
        <v>5.8651725991779493</v>
      </c>
      <c r="N61" s="72">
        <f t="shared" si="29"/>
        <v>5.6885526847069032</v>
      </c>
      <c r="O61" s="72">
        <f t="shared" si="29"/>
        <v>5.3774031312301602</v>
      </c>
      <c r="P61" s="72">
        <f t="shared" si="29"/>
        <v>4.1330158065909206</v>
      </c>
      <c r="Q61" s="72">
        <f t="shared" si="29"/>
        <v>3.9312175431879757</v>
      </c>
      <c r="R61" s="72">
        <f t="shared" si="29"/>
        <v>3.9126600072402833</v>
      </c>
      <c r="S61" s="72">
        <f t="shared" si="29"/>
        <v>3.7627374787828618</v>
      </c>
      <c r="T61" s="72">
        <f t="shared" si="29"/>
        <v>3.5092412774344202</v>
      </c>
      <c r="U61" s="72">
        <f t="shared" si="29"/>
        <v>3.3167319269640823</v>
      </c>
      <c r="V61" s="72">
        <f t="shared" si="29"/>
        <v>1.8811206702731185</v>
      </c>
      <c r="W61" s="72">
        <f t="shared" si="29"/>
        <v>1.8238960703080052</v>
      </c>
      <c r="X61" s="72">
        <f t="shared" si="29"/>
        <v>1.7625779144344278</v>
      </c>
      <c r="Y61" s="72">
        <f t="shared" si="29"/>
        <v>1.7239821745334729</v>
      </c>
      <c r="Z61" s="72">
        <f t="shared" si="29"/>
        <v>1.6794279937805197</v>
      </c>
      <c r="AA61" s="72">
        <f t="shared" si="29"/>
        <v>1.6592996800437723</v>
      </c>
      <c r="AB61" s="72">
        <f>AB9/AB58</f>
        <v>1.7015775307920387</v>
      </c>
      <c r="AC61" s="105">
        <f>AC9/AC58</f>
        <v>1.6052990110807319</v>
      </c>
    </row>
    <row r="62" spans="1:29" ht="32.25" thickBot="1" x14ac:dyDescent="0.3">
      <c r="A62" s="27">
        <v>48</v>
      </c>
      <c r="B62" s="20" t="s">
        <v>28</v>
      </c>
      <c r="C62" s="12" t="s">
        <v>34</v>
      </c>
      <c r="D62" s="72">
        <f t="shared" ref="D62:AB62" si="30">D12/D58</f>
        <v>5.0406200461530561</v>
      </c>
      <c r="E62" s="72">
        <f t="shared" si="30"/>
        <v>3.4158189156511529</v>
      </c>
      <c r="F62" s="72">
        <f t="shared" si="30"/>
        <v>1.3012380406675179</v>
      </c>
      <c r="G62" s="72">
        <f t="shared" si="30"/>
        <v>1.2476558016550496</v>
      </c>
      <c r="H62" s="72">
        <f t="shared" si="30"/>
        <v>1.118535416631979</v>
      </c>
      <c r="I62" s="72">
        <f t="shared" si="30"/>
        <v>0.96052197344788193</v>
      </c>
      <c r="J62" s="72">
        <f t="shared" si="30"/>
        <v>0.62846994366573661</v>
      </c>
      <c r="K62" s="72">
        <f t="shared" si="30"/>
        <v>0.4690567549119844</v>
      </c>
      <c r="L62" s="72">
        <f t="shared" si="30"/>
        <v>0.5058010704297986</v>
      </c>
      <c r="M62" s="72">
        <f t="shared" si="30"/>
        <v>0.42867503818437608</v>
      </c>
      <c r="N62" s="72">
        <f t="shared" si="30"/>
        <v>0.3098711857236644</v>
      </c>
      <c r="O62" s="72">
        <f t="shared" si="30"/>
        <v>0.66579173485508847</v>
      </c>
      <c r="P62" s="72">
        <f t="shared" si="30"/>
        <v>0.23819014890457121</v>
      </c>
      <c r="Q62" s="72">
        <f t="shared" si="30"/>
        <v>0.19606135777652867</v>
      </c>
      <c r="R62" s="72">
        <f t="shared" si="30"/>
        <v>0.2718148404276573</v>
      </c>
      <c r="S62" s="72">
        <f t="shared" si="30"/>
        <v>0.19778284033240376</v>
      </c>
      <c r="T62" s="72">
        <f t="shared" si="30"/>
        <v>0.20119968722801798</v>
      </c>
      <c r="U62" s="72">
        <f t="shared" si="30"/>
        <v>0.23572576398233358</v>
      </c>
      <c r="V62" s="72">
        <f t="shared" si="30"/>
        <v>0.23800894156189478</v>
      </c>
      <c r="W62" s="72">
        <f t="shared" si="30"/>
        <v>0.20933352625125967</v>
      </c>
      <c r="X62" s="72">
        <f t="shared" si="30"/>
        <v>0.20093227478732645</v>
      </c>
      <c r="Y62" s="72">
        <f t="shared" si="30"/>
        <v>0.19886007619848425</v>
      </c>
      <c r="Z62" s="72">
        <f t="shared" si="30"/>
        <v>0.23490455671734173</v>
      </c>
      <c r="AA62" s="72">
        <f t="shared" si="30"/>
        <v>0.18570763664497403</v>
      </c>
      <c r="AB62" s="72">
        <f t="shared" si="30"/>
        <v>0.18130559723342096</v>
      </c>
      <c r="AC62" s="105">
        <f>AC12/AC58</f>
        <v>0.23314963477535167</v>
      </c>
    </row>
    <row r="63" spans="1:29" ht="32.25" thickBot="1" x14ac:dyDescent="0.3">
      <c r="A63" s="27">
        <v>49</v>
      </c>
      <c r="B63" s="20" t="s">
        <v>29</v>
      </c>
      <c r="C63" s="12" t="s">
        <v>34</v>
      </c>
      <c r="D63" s="72">
        <f t="shared" ref="D63:AA63" si="31">D15/D58</f>
        <v>2.256810342594028</v>
      </c>
      <c r="E63" s="72">
        <f t="shared" si="31"/>
        <v>2.3874003173905907</v>
      </c>
      <c r="F63" s="72">
        <f t="shared" si="31"/>
        <v>1.2260116157424856</v>
      </c>
      <c r="G63" s="72">
        <f t="shared" si="31"/>
        <v>1.1518796194855048</v>
      </c>
      <c r="H63" s="72">
        <f t="shared" si="31"/>
        <v>1.1112087654313327</v>
      </c>
      <c r="I63" s="72">
        <f t="shared" si="31"/>
        <v>1.0662326261076251</v>
      </c>
      <c r="J63" s="72">
        <f t="shared" si="31"/>
        <v>0.99695394972382323</v>
      </c>
      <c r="K63" s="72">
        <f t="shared" si="31"/>
        <v>0.95620213468094695</v>
      </c>
      <c r="L63" s="72">
        <f t="shared" si="31"/>
        <v>0.9537639018642613</v>
      </c>
      <c r="M63" s="72">
        <f t="shared" si="31"/>
        <v>0.84481877196384969</v>
      </c>
      <c r="N63" s="72">
        <f t="shared" si="31"/>
        <v>0.80784460498294786</v>
      </c>
      <c r="O63" s="72">
        <f t="shared" si="31"/>
        <v>0.7821161430755087</v>
      </c>
      <c r="P63" s="72">
        <f t="shared" si="31"/>
        <v>0.68868974913476388</v>
      </c>
      <c r="Q63" s="72">
        <f t="shared" si="31"/>
        <v>0.6564517223218379</v>
      </c>
      <c r="R63" s="72">
        <f t="shared" si="31"/>
        <v>0.64883512361119999</v>
      </c>
      <c r="S63" s="72">
        <f t="shared" si="31"/>
        <v>0.63793071861312201</v>
      </c>
      <c r="T63" s="72">
        <f t="shared" si="31"/>
        <v>0.59523234201714614</v>
      </c>
      <c r="U63" s="72">
        <f t="shared" si="31"/>
        <v>0.5567933687034381</v>
      </c>
      <c r="V63" s="72">
        <f t="shared" si="31"/>
        <v>0.65792471703180921</v>
      </c>
      <c r="W63" s="72">
        <f t="shared" si="31"/>
        <v>0.64499597395437636</v>
      </c>
      <c r="X63" s="72">
        <f t="shared" si="31"/>
        <v>0.62128259364241334</v>
      </c>
      <c r="Y63" s="72">
        <f t="shared" si="31"/>
        <v>0.59856090664523853</v>
      </c>
      <c r="Z63" s="72">
        <f t="shared" si="31"/>
        <v>0.58825843999673866</v>
      </c>
      <c r="AA63" s="72">
        <f t="shared" si="31"/>
        <v>0.58632222387281119</v>
      </c>
      <c r="AB63" s="72">
        <f>AB15/AB58</f>
        <v>0.58311800191289453</v>
      </c>
      <c r="AC63" s="105">
        <f>AC15/AC58</f>
        <v>0.55834846700782526</v>
      </c>
    </row>
    <row r="64" spans="1:29" ht="32.25" thickBot="1" x14ac:dyDescent="0.3">
      <c r="A64" s="27">
        <v>50</v>
      </c>
      <c r="B64" s="20" t="s">
        <v>30</v>
      </c>
      <c r="C64" s="12" t="s">
        <v>34</v>
      </c>
      <c r="D64" s="72">
        <f t="shared" ref="D64:X64" si="32">D18/D58</f>
        <v>4.3532140387404867</v>
      </c>
      <c r="E64" s="72">
        <f t="shared" si="32"/>
        <v>4.5862896570962386</v>
      </c>
      <c r="F64" s="72">
        <f t="shared" si="32"/>
        <v>2.2102240085116547</v>
      </c>
      <c r="G64" s="72">
        <f t="shared" si="32"/>
        <v>2.0591879166452087</v>
      </c>
      <c r="H64" s="72">
        <f t="shared" si="32"/>
        <v>1.9529595811500127</v>
      </c>
      <c r="I64" s="72">
        <f t="shared" si="32"/>
        <v>1.8807370073924088</v>
      </c>
      <c r="J64" s="72">
        <f t="shared" si="32"/>
        <v>1.9161168315020505</v>
      </c>
      <c r="K64" s="72">
        <f t="shared" si="32"/>
        <v>1.841297261303428</v>
      </c>
      <c r="L64" s="72">
        <f t="shared" si="32"/>
        <v>1.8026251153546298</v>
      </c>
      <c r="M64" s="72">
        <f t="shared" si="32"/>
        <v>1.6614421090166687</v>
      </c>
      <c r="N64" s="72">
        <f t="shared" si="32"/>
        <v>1.623743965558101</v>
      </c>
      <c r="O64" s="72">
        <f t="shared" si="32"/>
        <v>1.5344418889238365</v>
      </c>
      <c r="P64" s="72">
        <f t="shared" si="32"/>
        <v>1.3484282094523974</v>
      </c>
      <c r="Q64" s="72">
        <f t="shared" si="32"/>
        <v>1.349118599901761</v>
      </c>
      <c r="R64" s="72">
        <f t="shared" si="32"/>
        <v>1.5080811327341708</v>
      </c>
      <c r="S64" s="72">
        <f t="shared" si="32"/>
        <v>1.5376805250433194</v>
      </c>
      <c r="T64" s="72">
        <f t="shared" si="32"/>
        <v>1.5410700795999477</v>
      </c>
      <c r="U64" s="72">
        <f t="shared" si="32"/>
        <v>1.5585242954332845</v>
      </c>
      <c r="V64" s="72">
        <f t="shared" si="32"/>
        <v>1.0485143907735615</v>
      </c>
      <c r="W64" s="72">
        <f t="shared" si="32"/>
        <v>1.0503983277637465</v>
      </c>
      <c r="X64" s="72">
        <f t="shared" si="32"/>
        <v>1.0239508723162156</v>
      </c>
      <c r="Y64" s="72">
        <f>Y18/Y58</f>
        <v>0.94319888730795032</v>
      </c>
      <c r="Z64" s="72">
        <f>Z18/Z58</f>
        <v>0.93563003405582967</v>
      </c>
      <c r="AA64" s="72">
        <f>AA18/AA58</f>
        <v>0.98226492087058603</v>
      </c>
      <c r="AB64" s="72">
        <f>AB18/AB58</f>
        <v>1.0261774299629713</v>
      </c>
      <c r="AC64" s="105">
        <f>AC18/AC58</f>
        <v>1.0887653601352889</v>
      </c>
    </row>
    <row r="65" spans="1:29" ht="32.25" thickBot="1" x14ac:dyDescent="0.3">
      <c r="A65" s="27">
        <v>51</v>
      </c>
      <c r="B65" s="20" t="s">
        <v>31</v>
      </c>
      <c r="C65" s="12" t="s">
        <v>34</v>
      </c>
      <c r="D65" s="72">
        <f t="shared" ref="D65:Z65" si="33">D21/D58</f>
        <v>13.674102804115842</v>
      </c>
      <c r="E65" s="72">
        <f t="shared" si="33"/>
        <v>15.307103550015869</v>
      </c>
      <c r="F65" s="72">
        <f t="shared" si="33"/>
        <v>6.5043990979822306</v>
      </c>
      <c r="G65" s="72">
        <f t="shared" si="33"/>
        <v>6.0758015563804841</v>
      </c>
      <c r="H65" s="72">
        <f t="shared" si="33"/>
        <v>5.7872403761548314</v>
      </c>
      <c r="I65" s="72">
        <f t="shared" si="33"/>
        <v>5.5722442592657417</v>
      </c>
      <c r="J65" s="72">
        <f t="shared" si="33"/>
        <v>5.1417166400883012</v>
      </c>
      <c r="K65" s="72">
        <f t="shared" si="33"/>
        <v>5.0093015940134933</v>
      </c>
      <c r="L65" s="72">
        <f t="shared" si="33"/>
        <v>5.0358960835056514</v>
      </c>
      <c r="M65" s="72">
        <f t="shared" si="33"/>
        <v>4.4976940059929547</v>
      </c>
      <c r="N65" s="72">
        <f t="shared" si="33"/>
        <v>4.2732847462411767</v>
      </c>
      <c r="O65" s="72">
        <f t="shared" si="33"/>
        <v>4.0306880311823674</v>
      </c>
      <c r="P65" s="72">
        <f t="shared" si="33"/>
        <v>3.0451491964926949</v>
      </c>
      <c r="Q65" s="72">
        <f t="shared" si="33"/>
        <v>2.8584996684743569</v>
      </c>
      <c r="R65" s="72">
        <f t="shared" si="33"/>
        <v>2.8524183856926446</v>
      </c>
      <c r="S65" s="72">
        <f t="shared" si="33"/>
        <v>2.7815238385272276</v>
      </c>
      <c r="T65" s="72">
        <f t="shared" si="33"/>
        <v>2.6187832557421031</v>
      </c>
      <c r="U65" s="72">
        <f t="shared" si="33"/>
        <v>2.4952131396583392</v>
      </c>
      <c r="V65" s="72">
        <f t="shared" si="33"/>
        <v>1.574259142045104</v>
      </c>
      <c r="W65" s="72">
        <f t="shared" si="33"/>
        <v>1.5217096532047016</v>
      </c>
      <c r="X65" s="72">
        <f t="shared" si="33"/>
        <v>1.4700205223440801</v>
      </c>
      <c r="Y65" s="72">
        <f t="shared" si="33"/>
        <v>1.4248997890158324</v>
      </c>
      <c r="Z65" s="72">
        <f t="shared" si="33"/>
        <v>1.4461187141885927</v>
      </c>
      <c r="AA65" s="72">
        <f>AA21/AA58</f>
        <v>1.4163613880805359</v>
      </c>
      <c r="AB65" s="72">
        <f>AB21/AB58</f>
        <v>1.4381943996759206</v>
      </c>
      <c r="AC65" s="105">
        <f>AC21/AC58</f>
        <v>1.3723852184715528</v>
      </c>
    </row>
    <row r="66" spans="1:29" ht="32.25" thickBot="1" x14ac:dyDescent="0.3">
      <c r="A66" s="27">
        <v>52</v>
      </c>
      <c r="B66" s="20" t="s">
        <v>32</v>
      </c>
      <c r="C66" s="12" t="s">
        <v>34</v>
      </c>
      <c r="D66" s="72">
        <f t="shared" ref="D66:Y66" si="34">D24/D58</f>
        <v>1.4666884949933745</v>
      </c>
      <c r="E66" s="72">
        <f t="shared" si="34"/>
        <v>1.1967406583353752</v>
      </c>
      <c r="F66" s="72">
        <f t="shared" si="34"/>
        <v>0.64032016454045093</v>
      </c>
      <c r="G66" s="72">
        <f t="shared" si="34"/>
        <v>0.61057316133084671</v>
      </c>
      <c r="H66" s="72">
        <f t="shared" si="34"/>
        <v>0.55926770831598949</v>
      </c>
      <c r="I66" s="72">
        <f t="shared" si="34"/>
        <v>0.51866665549600599</v>
      </c>
      <c r="J66" s="72">
        <f t="shared" si="34"/>
        <v>0.49131200807744879</v>
      </c>
      <c r="K66" s="72">
        <f t="shared" si="34"/>
        <v>0.45970056964113365</v>
      </c>
      <c r="L66" s="72">
        <f t="shared" si="34"/>
        <v>0.45249916390468531</v>
      </c>
      <c r="M66" s="72">
        <f t="shared" si="34"/>
        <v>0.41771014683008634</v>
      </c>
      <c r="N66" s="72">
        <f t="shared" si="34"/>
        <v>0.40652825283012861</v>
      </c>
      <c r="O66" s="72">
        <f t="shared" si="34"/>
        <v>0.37923648533649212</v>
      </c>
      <c r="P66" s="72">
        <f t="shared" si="34"/>
        <v>0.32504401535596178</v>
      </c>
      <c r="Q66" s="72">
        <f t="shared" si="34"/>
        <v>0.29305137128381353</v>
      </c>
      <c r="R66" s="72">
        <f t="shared" si="34"/>
        <v>0.27918331501756366</v>
      </c>
      <c r="S66" s="72">
        <f t="shared" si="34"/>
        <v>0.265061429461869</v>
      </c>
      <c r="T66" s="72">
        <f t="shared" si="34"/>
        <v>0.24622060734042595</v>
      </c>
      <c r="U66" s="72">
        <f t="shared" si="34"/>
        <v>0.22371162135406</v>
      </c>
      <c r="V66" s="72">
        <f t="shared" si="34"/>
        <v>0.13643012543101468</v>
      </c>
      <c r="W66" s="72">
        <f t="shared" si="34"/>
        <v>0.13181794326316948</v>
      </c>
      <c r="X66" s="72">
        <f t="shared" si="34"/>
        <v>0.12417614581856776</v>
      </c>
      <c r="Y66" s="72">
        <f t="shared" si="34"/>
        <v>0.11448319127761344</v>
      </c>
      <c r="Z66" s="72">
        <f>Z24/Z58</f>
        <v>0.11485995302987166</v>
      </c>
      <c r="AA66" s="72">
        <f>AA24/AA58</f>
        <v>0.11718657993739454</v>
      </c>
      <c r="AB66" s="72">
        <f>AB24/AB58</f>
        <v>0.1351625060456359</v>
      </c>
      <c r="AC66" s="105">
        <f>AC24/AC58</f>
        <v>0.12913144738497603</v>
      </c>
    </row>
    <row r="67" spans="1:29" ht="15.75" x14ac:dyDescent="0.25">
      <c r="A67" s="7"/>
      <c r="B67" s="8"/>
      <c r="C67" s="9"/>
      <c r="D67" s="9"/>
      <c r="E67" s="9"/>
      <c r="F67" s="9"/>
      <c r="G67" s="9"/>
      <c r="H67" s="9"/>
      <c r="I67" s="9"/>
      <c r="J67" s="9"/>
      <c r="K67" s="9"/>
      <c r="L67" s="9"/>
      <c r="M67" s="9"/>
      <c r="N67" s="9"/>
      <c r="O67" s="9"/>
      <c r="P67" s="9"/>
      <c r="Q67" s="9"/>
      <c r="R67" s="9"/>
    </row>
    <row r="69" spans="1:29" ht="15.75" x14ac:dyDescent="0.25">
      <c r="B69" s="78" t="s">
        <v>167</v>
      </c>
      <c r="D69" s="76" t="s">
        <v>165</v>
      </c>
    </row>
    <row r="70" spans="1:29" ht="87.75" customHeight="1" x14ac:dyDescent="0.25">
      <c r="B70" s="115" t="s">
        <v>186</v>
      </c>
      <c r="C70" s="120"/>
      <c r="D70" s="120"/>
      <c r="E70" s="120"/>
      <c r="F70" s="120"/>
      <c r="G70" s="120"/>
      <c r="H70" s="120"/>
      <c r="I70" s="120"/>
      <c r="J70" s="120"/>
      <c r="K70" s="120"/>
      <c r="L70" s="120"/>
      <c r="M70" s="120"/>
      <c r="N70" s="120"/>
      <c r="O70" s="120"/>
      <c r="P70" s="120"/>
      <c r="Q70" s="120"/>
      <c r="R70" s="107"/>
      <c r="S70" s="90"/>
      <c r="T70" s="90"/>
      <c r="U70" s="90"/>
      <c r="V70" s="90"/>
      <c r="W70" s="90"/>
      <c r="X70" s="90"/>
      <c r="Y70" s="90"/>
      <c r="Z70" s="90"/>
      <c r="AA70" s="90"/>
      <c r="AB70" s="90"/>
      <c r="AC70" s="90"/>
    </row>
    <row r="71" spans="1:29" ht="15.75" x14ac:dyDescent="0.25">
      <c r="B71" s="89" t="s">
        <v>179</v>
      </c>
      <c r="C71" s="108"/>
      <c r="D71" s="109"/>
      <c r="E71" s="108"/>
      <c r="F71" s="108"/>
      <c r="G71" s="108"/>
      <c r="H71" s="108"/>
      <c r="I71" s="108"/>
      <c r="J71" s="108"/>
      <c r="K71" s="108"/>
      <c r="L71" s="108"/>
      <c r="M71" s="108"/>
      <c r="N71" s="108"/>
      <c r="O71" s="108"/>
      <c r="P71" s="108"/>
      <c r="Q71" s="108"/>
      <c r="R71" s="108"/>
    </row>
    <row r="72" spans="1:29" ht="15.75" x14ac:dyDescent="0.25">
      <c r="B72" s="78" t="s">
        <v>180</v>
      </c>
      <c r="C72" s="108"/>
      <c r="D72" s="109"/>
      <c r="E72" s="108"/>
      <c r="F72" s="108"/>
      <c r="G72" s="108"/>
      <c r="H72" s="108"/>
      <c r="I72" s="108"/>
      <c r="J72" s="108"/>
      <c r="K72" s="108"/>
      <c r="L72" s="108"/>
      <c r="M72" s="108"/>
      <c r="N72" s="108"/>
      <c r="O72" s="108"/>
      <c r="P72" s="108"/>
      <c r="Q72" s="108"/>
      <c r="R72" s="108"/>
    </row>
    <row r="73" spans="1:29" x14ac:dyDescent="0.25">
      <c r="B73" s="115" t="s">
        <v>176</v>
      </c>
      <c r="C73" s="116" t="s">
        <v>168</v>
      </c>
      <c r="D73" s="116" t="s">
        <v>168</v>
      </c>
      <c r="E73" s="116" t="s">
        <v>168</v>
      </c>
      <c r="F73" s="116" t="s">
        <v>168</v>
      </c>
      <c r="G73" s="116" t="s">
        <v>168</v>
      </c>
      <c r="H73" s="116" t="s">
        <v>168</v>
      </c>
      <c r="I73" s="116" t="s">
        <v>168</v>
      </c>
      <c r="J73" s="116" t="s">
        <v>168</v>
      </c>
      <c r="K73" s="116" t="s">
        <v>168</v>
      </c>
      <c r="L73" s="116" t="s">
        <v>168</v>
      </c>
      <c r="M73" s="116" t="s">
        <v>168</v>
      </c>
      <c r="N73" s="116" t="s">
        <v>168</v>
      </c>
      <c r="O73" s="116" t="s">
        <v>168</v>
      </c>
      <c r="P73" s="116" t="s">
        <v>168</v>
      </c>
      <c r="Q73" s="116" t="s">
        <v>168</v>
      </c>
      <c r="R73" s="116" t="s">
        <v>168</v>
      </c>
    </row>
    <row r="75" spans="1:29" ht="15.75" x14ac:dyDescent="0.25">
      <c r="B75" s="79" t="s">
        <v>165</v>
      </c>
    </row>
    <row r="76" spans="1:29" x14ac:dyDescent="0.25">
      <c r="B76" t="s">
        <v>166</v>
      </c>
    </row>
  </sheetData>
  <mergeCells count="12">
    <mergeCell ref="B1:AC1"/>
    <mergeCell ref="C4:AC4"/>
    <mergeCell ref="C11:AC11"/>
    <mergeCell ref="C27:AC27"/>
    <mergeCell ref="C34:AC34"/>
    <mergeCell ref="C45:AC45"/>
    <mergeCell ref="C56:AC56"/>
    <mergeCell ref="U2:AC2"/>
    <mergeCell ref="B73:R73"/>
    <mergeCell ref="B2:S2"/>
    <mergeCell ref="B6:AC6"/>
    <mergeCell ref="B70:Q70"/>
  </mergeCells>
  <pageMargins left="0.70866141732283472" right="0.70866141732283472" top="0.78740157480314965" bottom="0.78740157480314965" header="0.31496062992125984" footer="0.31496062992125984"/>
  <pageSetup paperSize="9" scale="60" orientation="landscape" r:id="rId1"/>
  <rowBreaks count="1" manualBreakCount="1">
    <brk id="55" max="28" man="1"/>
  </rowBreaks>
  <colBreaks count="1" manualBreakCount="1">
    <brk id="17" max="76"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B1" sqref="B1:J1"/>
    </sheetView>
  </sheetViews>
  <sheetFormatPr defaultRowHeight="15.75" x14ac:dyDescent="0.25"/>
  <cols>
    <col min="1" max="1" width="9.140625" style="43"/>
    <col min="2" max="2" width="36.85546875" style="44" customWidth="1"/>
    <col min="3" max="3" width="20.85546875" style="44" customWidth="1"/>
    <col min="4" max="4" width="13" style="44" customWidth="1"/>
    <col min="5" max="16384" width="9.140625" style="44"/>
  </cols>
  <sheetData>
    <row r="1" spans="1:10" s="42" customFormat="1" ht="24" customHeight="1" x14ac:dyDescent="0.3">
      <c r="B1" s="131" t="s">
        <v>144</v>
      </c>
      <c r="C1" s="131"/>
      <c r="D1" s="131"/>
      <c r="E1" s="131"/>
      <c r="F1" s="131"/>
      <c r="G1" s="131"/>
      <c r="H1" s="131"/>
      <c r="I1" s="131"/>
      <c r="J1" s="131"/>
    </row>
    <row r="2" spans="1:10" s="42" customFormat="1" ht="18.75" x14ac:dyDescent="0.3">
      <c r="B2" s="132" t="s">
        <v>84</v>
      </c>
      <c r="C2" s="132"/>
      <c r="D2" s="132"/>
      <c r="E2" s="132"/>
      <c r="F2" s="132"/>
      <c r="G2" s="132"/>
      <c r="H2" s="132"/>
      <c r="I2" s="132"/>
      <c r="J2" s="132"/>
    </row>
    <row r="3" spans="1:10" s="42" customFormat="1" ht="19.5" thickBot="1" x14ac:dyDescent="0.35">
      <c r="B3" s="64"/>
      <c r="C3" s="65"/>
      <c r="D3" s="65"/>
      <c r="E3" s="65"/>
      <c r="F3" s="65"/>
      <c r="G3" s="65"/>
      <c r="H3" s="65"/>
      <c r="I3" s="133" t="s">
        <v>150</v>
      </c>
      <c r="J3" s="133"/>
    </row>
    <row r="4" spans="1:10" ht="53.25" customHeight="1" thickBot="1" x14ac:dyDescent="0.3">
      <c r="A4" s="45"/>
      <c r="B4" s="46"/>
      <c r="C4" s="47" t="s">
        <v>85</v>
      </c>
      <c r="D4" s="48" t="s">
        <v>0</v>
      </c>
      <c r="E4" s="45">
        <v>2010</v>
      </c>
      <c r="F4" s="45">
        <v>2011</v>
      </c>
      <c r="G4" s="48">
        <v>2012</v>
      </c>
      <c r="H4" s="45">
        <v>2013</v>
      </c>
      <c r="I4" s="45">
        <v>2014</v>
      </c>
      <c r="J4" s="48">
        <v>2015</v>
      </c>
    </row>
    <row r="5" spans="1:10" ht="48" thickBot="1" x14ac:dyDescent="0.3">
      <c r="A5" s="45">
        <v>1</v>
      </c>
      <c r="B5" s="49" t="s">
        <v>146</v>
      </c>
      <c r="C5" s="49"/>
      <c r="D5" s="50" t="s">
        <v>145</v>
      </c>
      <c r="E5" s="70">
        <v>377.1</v>
      </c>
      <c r="F5" s="70">
        <v>371.1</v>
      </c>
      <c r="G5" s="70">
        <v>433.2</v>
      </c>
      <c r="H5" s="70">
        <v>445.3</v>
      </c>
      <c r="I5" s="70">
        <v>462.8</v>
      </c>
      <c r="J5" s="70">
        <v>458.3</v>
      </c>
    </row>
    <row r="6" spans="1:10" ht="16.5" thickBot="1" x14ac:dyDescent="0.3">
      <c r="A6" s="45"/>
      <c r="B6" s="127" t="s">
        <v>86</v>
      </c>
      <c r="C6" s="127"/>
      <c r="D6" s="127"/>
      <c r="E6" s="127"/>
      <c r="F6" s="127"/>
      <c r="G6" s="127"/>
      <c r="H6" s="127"/>
      <c r="I6" s="127"/>
      <c r="J6" s="127"/>
    </row>
    <row r="7" spans="1:10" ht="16.5" thickBot="1" x14ac:dyDescent="0.3">
      <c r="A7" s="45">
        <v>2</v>
      </c>
      <c r="B7" s="52" t="s">
        <v>87</v>
      </c>
      <c r="C7" s="53" t="s">
        <v>37</v>
      </c>
      <c r="D7" s="54" t="s">
        <v>145</v>
      </c>
      <c r="E7" s="55">
        <v>49.5</v>
      </c>
      <c r="F7" s="55">
        <v>66.8</v>
      </c>
      <c r="G7" s="55">
        <v>99.5</v>
      </c>
      <c r="H7" s="55">
        <v>127.4</v>
      </c>
      <c r="I7" s="55">
        <v>157.19999999999999</v>
      </c>
      <c r="J7" s="55">
        <v>154.69999999999999</v>
      </c>
    </row>
    <row r="8" spans="1:10" ht="16.5" thickBot="1" x14ac:dyDescent="0.3">
      <c r="A8" s="45">
        <v>3</v>
      </c>
      <c r="B8" s="52" t="s">
        <v>88</v>
      </c>
      <c r="C8" s="53" t="s">
        <v>38</v>
      </c>
      <c r="D8" s="54" t="s">
        <v>145</v>
      </c>
      <c r="E8" s="55" t="s">
        <v>147</v>
      </c>
      <c r="F8" s="55" t="s">
        <v>147</v>
      </c>
      <c r="G8" s="55" t="s">
        <v>147</v>
      </c>
      <c r="H8" s="55" t="s">
        <v>147</v>
      </c>
      <c r="I8" s="55" t="s">
        <v>147</v>
      </c>
      <c r="J8" s="55" t="s">
        <v>147</v>
      </c>
    </row>
    <row r="9" spans="1:10" ht="16.5" thickBot="1" x14ac:dyDescent="0.3">
      <c r="A9" s="45">
        <v>4</v>
      </c>
      <c r="B9" s="52" t="s">
        <v>89</v>
      </c>
      <c r="C9" s="53" t="s">
        <v>39</v>
      </c>
      <c r="D9" s="54" t="s">
        <v>145</v>
      </c>
      <c r="E9" s="55">
        <v>8.3000000000000007</v>
      </c>
      <c r="F9" s="55">
        <v>7.9</v>
      </c>
      <c r="G9" s="55">
        <v>7.2</v>
      </c>
      <c r="H9" s="55">
        <v>9.8000000000000007</v>
      </c>
      <c r="I9" s="55">
        <v>6.7</v>
      </c>
      <c r="J9" s="55">
        <v>7.8</v>
      </c>
    </row>
    <row r="10" spans="1:10" ht="16.5" customHeight="1" thickBot="1" x14ac:dyDescent="0.3">
      <c r="A10" s="45">
        <v>5</v>
      </c>
      <c r="B10" s="52" t="s">
        <v>90</v>
      </c>
      <c r="C10" s="53" t="s">
        <v>40</v>
      </c>
      <c r="D10" s="54" t="s">
        <v>145</v>
      </c>
      <c r="E10" s="55">
        <v>186.9</v>
      </c>
      <c r="F10" s="55">
        <v>187.6</v>
      </c>
      <c r="G10" s="55">
        <v>206.5</v>
      </c>
      <c r="H10" s="55">
        <v>192.7</v>
      </c>
      <c r="I10" s="55">
        <v>189.7</v>
      </c>
      <c r="J10" s="55">
        <v>184.4</v>
      </c>
    </row>
    <row r="11" spans="1:10" ht="16.5" thickBot="1" x14ac:dyDescent="0.3">
      <c r="A11" s="45"/>
      <c r="B11" s="128" t="s">
        <v>35</v>
      </c>
      <c r="C11" s="129"/>
      <c r="D11" s="129"/>
      <c r="E11" s="129"/>
      <c r="F11" s="129"/>
      <c r="G11" s="129"/>
      <c r="H11" s="129"/>
      <c r="I11" s="129"/>
      <c r="J11" s="130"/>
    </row>
    <row r="12" spans="1:10" ht="48" thickBot="1" x14ac:dyDescent="0.3">
      <c r="A12" s="45">
        <v>6</v>
      </c>
      <c r="B12" s="56" t="s">
        <v>91</v>
      </c>
      <c r="C12" s="57" t="s">
        <v>41</v>
      </c>
      <c r="D12" s="61" t="s">
        <v>145</v>
      </c>
      <c r="E12" s="58">
        <v>17.399999999999999</v>
      </c>
      <c r="F12" s="58">
        <v>15.5</v>
      </c>
      <c r="G12" s="58">
        <v>16.399999999999999</v>
      </c>
      <c r="H12" s="58">
        <v>19.399999999999999</v>
      </c>
      <c r="I12" s="58">
        <v>18.2</v>
      </c>
      <c r="J12" s="58">
        <v>17.3</v>
      </c>
    </row>
    <row r="13" spans="1:10" ht="32.25" thickBot="1" x14ac:dyDescent="0.3">
      <c r="A13" s="45">
        <v>7</v>
      </c>
      <c r="B13" s="59" t="s">
        <v>92</v>
      </c>
      <c r="C13" s="60" t="s">
        <v>42</v>
      </c>
      <c r="D13" s="61" t="s">
        <v>145</v>
      </c>
      <c r="E13" s="58">
        <v>5.2</v>
      </c>
      <c r="F13" s="58">
        <v>4.5999999999999996</v>
      </c>
      <c r="G13" s="58">
        <v>3.6</v>
      </c>
      <c r="H13" s="58">
        <v>3.2</v>
      </c>
      <c r="I13" s="58">
        <v>3.3</v>
      </c>
      <c r="J13" s="58">
        <v>2.8</v>
      </c>
    </row>
    <row r="14" spans="1:10" ht="48" thickBot="1" x14ac:dyDescent="0.3">
      <c r="A14" s="45">
        <v>8</v>
      </c>
      <c r="B14" s="59" t="s">
        <v>93</v>
      </c>
      <c r="C14" s="60" t="s">
        <v>43</v>
      </c>
      <c r="D14" s="61" t="s">
        <v>145</v>
      </c>
      <c r="E14" s="58">
        <v>0.7</v>
      </c>
      <c r="F14" s="58">
        <v>0.7</v>
      </c>
      <c r="G14" s="58">
        <v>0.7</v>
      </c>
      <c r="H14" s="58">
        <v>0.7</v>
      </c>
      <c r="I14" s="58">
        <v>0.7</v>
      </c>
      <c r="J14" s="58">
        <v>0.4</v>
      </c>
    </row>
    <row r="15" spans="1:10" ht="32.25" thickBot="1" x14ac:dyDescent="0.3">
      <c r="A15" s="45">
        <v>9</v>
      </c>
      <c r="B15" s="59" t="s">
        <v>94</v>
      </c>
      <c r="C15" s="60" t="s">
        <v>44</v>
      </c>
      <c r="D15" s="61" t="s">
        <v>145</v>
      </c>
      <c r="E15" s="58">
        <v>4.8</v>
      </c>
      <c r="F15" s="58">
        <v>4.5</v>
      </c>
      <c r="G15" s="58">
        <v>4</v>
      </c>
      <c r="H15" s="58">
        <v>3.7</v>
      </c>
      <c r="I15" s="58">
        <v>4.5999999999999996</v>
      </c>
      <c r="J15" s="58">
        <v>4.8</v>
      </c>
    </row>
    <row r="16" spans="1:10" ht="48" thickBot="1" x14ac:dyDescent="0.3">
      <c r="A16" s="45">
        <v>10</v>
      </c>
      <c r="B16" s="59" t="s">
        <v>95</v>
      </c>
      <c r="C16" s="60" t="s">
        <v>45</v>
      </c>
      <c r="D16" s="61" t="s">
        <v>145</v>
      </c>
      <c r="E16" s="58">
        <v>2.7</v>
      </c>
      <c r="F16" s="58">
        <v>2.5</v>
      </c>
      <c r="G16" s="58">
        <v>2.4</v>
      </c>
      <c r="H16" s="58">
        <v>1.8</v>
      </c>
      <c r="I16" s="58">
        <v>1.7</v>
      </c>
      <c r="J16" s="58">
        <v>1.4</v>
      </c>
    </row>
    <row r="17" spans="1:10" ht="32.25" thickBot="1" x14ac:dyDescent="0.3">
      <c r="A17" s="45">
        <v>11</v>
      </c>
      <c r="B17" s="59" t="s">
        <v>96</v>
      </c>
      <c r="C17" s="60" t="s">
        <v>46</v>
      </c>
      <c r="D17" s="61" t="s">
        <v>145</v>
      </c>
      <c r="E17" s="58">
        <v>71.900000000000006</v>
      </c>
      <c r="F17" s="58">
        <v>73.8</v>
      </c>
      <c r="G17" s="58">
        <v>88.3</v>
      </c>
      <c r="H17" s="58">
        <v>84.4</v>
      </c>
      <c r="I17" s="58">
        <v>82.6</v>
      </c>
      <c r="J17" s="58">
        <v>90.4</v>
      </c>
    </row>
    <row r="18" spans="1:10" ht="32.25" thickBot="1" x14ac:dyDescent="0.3">
      <c r="A18" s="45">
        <v>12</v>
      </c>
      <c r="B18" s="62" t="s">
        <v>97</v>
      </c>
      <c r="C18" s="60" t="s">
        <v>47</v>
      </c>
      <c r="D18" s="61" t="s">
        <v>145</v>
      </c>
      <c r="E18" s="58">
        <v>24</v>
      </c>
      <c r="F18" s="58">
        <v>23.9</v>
      </c>
      <c r="G18" s="58">
        <v>27.4</v>
      </c>
      <c r="H18" s="58">
        <v>15.4</v>
      </c>
      <c r="I18" s="58">
        <v>14.7</v>
      </c>
      <c r="J18" s="58">
        <v>14.4</v>
      </c>
    </row>
    <row r="19" spans="1:10" ht="32.25" thickBot="1" x14ac:dyDescent="0.3">
      <c r="A19" s="45">
        <v>13</v>
      </c>
      <c r="B19" s="62" t="s">
        <v>98</v>
      </c>
      <c r="C19" s="60" t="s">
        <v>48</v>
      </c>
      <c r="D19" s="61" t="s">
        <v>145</v>
      </c>
      <c r="E19" s="58">
        <v>2.2000000000000002</v>
      </c>
      <c r="F19" s="58">
        <v>2.8</v>
      </c>
      <c r="G19" s="58">
        <v>2.1</v>
      </c>
      <c r="H19" s="58">
        <v>2.2999999999999998</v>
      </c>
      <c r="I19" s="58">
        <v>1.8</v>
      </c>
      <c r="J19" s="58">
        <v>2</v>
      </c>
    </row>
    <row r="20" spans="1:10" ht="32.25" thickBot="1" x14ac:dyDescent="0.3">
      <c r="A20" s="45">
        <v>14</v>
      </c>
      <c r="B20" s="62" t="s">
        <v>99</v>
      </c>
      <c r="C20" s="60" t="s">
        <v>49</v>
      </c>
      <c r="D20" s="61" t="s">
        <v>145</v>
      </c>
      <c r="E20" s="58">
        <v>25.6</v>
      </c>
      <c r="F20" s="58">
        <v>26.6</v>
      </c>
      <c r="G20" s="58">
        <v>25.8</v>
      </c>
      <c r="H20" s="58">
        <v>29.3</v>
      </c>
      <c r="I20" s="58">
        <v>30.7</v>
      </c>
      <c r="J20" s="58">
        <v>24.4</v>
      </c>
    </row>
    <row r="21" spans="1:10" ht="32.25" thickBot="1" x14ac:dyDescent="0.3">
      <c r="A21" s="45">
        <v>15</v>
      </c>
      <c r="B21" s="62" t="s">
        <v>100</v>
      </c>
      <c r="C21" s="60" t="s">
        <v>50</v>
      </c>
      <c r="D21" s="61" t="s">
        <v>145</v>
      </c>
      <c r="E21" s="58">
        <v>10</v>
      </c>
      <c r="F21" s="58">
        <v>9.5</v>
      </c>
      <c r="G21" s="58">
        <v>12.1</v>
      </c>
      <c r="H21" s="58">
        <v>10.6</v>
      </c>
      <c r="I21" s="58">
        <v>10.9</v>
      </c>
      <c r="J21" s="58">
        <v>10.4</v>
      </c>
    </row>
    <row r="22" spans="1:10" ht="32.25" thickBot="1" x14ac:dyDescent="0.3">
      <c r="A22" s="45">
        <v>16</v>
      </c>
      <c r="B22" s="62" t="s">
        <v>101</v>
      </c>
      <c r="C22" s="60" t="s">
        <v>51</v>
      </c>
      <c r="D22" s="61" t="s">
        <v>145</v>
      </c>
      <c r="E22" s="58">
        <v>11.6</v>
      </c>
      <c r="F22" s="58">
        <v>12.6</v>
      </c>
      <c r="G22" s="58">
        <v>13.9</v>
      </c>
      <c r="H22" s="58">
        <v>12.8</v>
      </c>
      <c r="I22" s="58">
        <v>11.7</v>
      </c>
      <c r="J22" s="58">
        <v>9.1</v>
      </c>
    </row>
    <row r="23" spans="1:10" ht="32.25" thickBot="1" x14ac:dyDescent="0.3">
      <c r="A23" s="45">
        <v>17</v>
      </c>
      <c r="B23" s="62" t="s">
        <v>102</v>
      </c>
      <c r="C23" s="60" t="s">
        <v>52</v>
      </c>
      <c r="D23" s="61" t="s">
        <v>145</v>
      </c>
      <c r="E23" s="58">
        <v>1.4</v>
      </c>
      <c r="F23" s="58">
        <v>1.3</v>
      </c>
      <c r="G23" s="58">
        <v>1.4</v>
      </c>
      <c r="H23" s="58">
        <v>1.5</v>
      </c>
      <c r="I23" s="58">
        <v>1.3</v>
      </c>
      <c r="J23" s="58">
        <v>1.1000000000000001</v>
      </c>
    </row>
    <row r="24" spans="1:10" ht="32.25" thickBot="1" x14ac:dyDescent="0.3">
      <c r="A24" s="45">
        <v>18</v>
      </c>
      <c r="B24" s="62" t="s">
        <v>103</v>
      </c>
      <c r="C24" s="60" t="s">
        <v>53</v>
      </c>
      <c r="D24" s="61" t="s">
        <v>145</v>
      </c>
      <c r="E24" s="58">
        <v>5.7</v>
      </c>
      <c r="F24" s="58">
        <v>6.1</v>
      </c>
      <c r="G24" s="58">
        <v>5</v>
      </c>
      <c r="H24" s="58">
        <v>4.5999999999999996</v>
      </c>
      <c r="I24" s="58">
        <v>4.4000000000000004</v>
      </c>
      <c r="J24" s="58">
        <v>3.1</v>
      </c>
    </row>
    <row r="25" spans="1:10" ht="16.5" thickBot="1" x14ac:dyDescent="0.3">
      <c r="A25" s="45">
        <v>19</v>
      </c>
      <c r="B25" s="62" t="s">
        <v>104</v>
      </c>
      <c r="C25" s="60" t="s">
        <v>54</v>
      </c>
      <c r="D25" s="61" t="s">
        <v>145</v>
      </c>
      <c r="E25" s="58">
        <v>3.7</v>
      </c>
      <c r="F25" s="58">
        <v>3</v>
      </c>
      <c r="G25" s="58">
        <v>3.3</v>
      </c>
      <c r="H25" s="58">
        <v>3.2</v>
      </c>
      <c r="I25" s="58">
        <v>3.1</v>
      </c>
      <c r="J25" s="58">
        <v>2.8</v>
      </c>
    </row>
    <row r="26" spans="1:10" ht="16.5" thickBot="1" x14ac:dyDescent="0.3">
      <c r="A26" s="45">
        <v>20</v>
      </c>
      <c r="B26" s="63" t="s">
        <v>105</v>
      </c>
      <c r="C26" s="53" t="s">
        <v>55</v>
      </c>
      <c r="D26" s="54" t="s">
        <v>145</v>
      </c>
      <c r="E26" s="55">
        <v>88.8</v>
      </c>
      <c r="F26" s="55">
        <v>71.400000000000006</v>
      </c>
      <c r="G26" s="55">
        <v>80.7</v>
      </c>
      <c r="H26" s="55">
        <v>72.099999999999994</v>
      </c>
      <c r="I26" s="55">
        <v>72.3</v>
      </c>
      <c r="J26" s="55">
        <v>62.4</v>
      </c>
    </row>
    <row r="27" spans="1:10" ht="16.5" thickBot="1" x14ac:dyDescent="0.3">
      <c r="A27" s="45">
        <v>21</v>
      </c>
      <c r="B27" s="63" t="s">
        <v>106</v>
      </c>
      <c r="C27" s="53" t="s">
        <v>56</v>
      </c>
      <c r="D27" s="54" t="s">
        <v>145</v>
      </c>
      <c r="E27" s="55">
        <v>11.9</v>
      </c>
      <c r="F27" s="55">
        <v>9.3000000000000007</v>
      </c>
      <c r="G27" s="55">
        <v>8.6</v>
      </c>
      <c r="H27" s="55">
        <v>6.9</v>
      </c>
      <c r="I27" s="55">
        <v>7</v>
      </c>
      <c r="J27" s="55">
        <v>5.5</v>
      </c>
    </row>
    <row r="28" spans="1:10" ht="32.25" thickBot="1" x14ac:dyDescent="0.3">
      <c r="A28" s="45">
        <v>22</v>
      </c>
      <c r="B28" s="63" t="s">
        <v>107</v>
      </c>
      <c r="C28" s="53" t="s">
        <v>57</v>
      </c>
      <c r="D28" s="54" t="s">
        <v>145</v>
      </c>
      <c r="E28" s="55">
        <v>2.9</v>
      </c>
      <c r="F28" s="55">
        <v>4.2</v>
      </c>
      <c r="G28" s="55">
        <v>3.4</v>
      </c>
      <c r="H28" s="55">
        <v>3.4</v>
      </c>
      <c r="I28" s="55">
        <v>1.9</v>
      </c>
      <c r="J28" s="55">
        <v>2.1</v>
      </c>
    </row>
    <row r="29" spans="1:10" ht="16.5" thickBot="1" x14ac:dyDescent="0.3">
      <c r="A29" s="45">
        <v>23</v>
      </c>
      <c r="B29" s="63" t="s">
        <v>108</v>
      </c>
      <c r="C29" s="53" t="s">
        <v>58</v>
      </c>
      <c r="D29" s="54" t="s">
        <v>145</v>
      </c>
      <c r="E29" s="55">
        <v>0</v>
      </c>
      <c r="F29" s="55">
        <v>1.2</v>
      </c>
      <c r="G29" s="55">
        <v>3.1</v>
      </c>
      <c r="H29" s="55" t="s">
        <v>147</v>
      </c>
      <c r="I29" s="55" t="s">
        <v>147</v>
      </c>
      <c r="J29" s="55" t="s">
        <v>147</v>
      </c>
    </row>
    <row r="30" spans="1:10" ht="16.5" thickBot="1" x14ac:dyDescent="0.3">
      <c r="A30" s="45">
        <v>24</v>
      </c>
      <c r="B30" s="63" t="s">
        <v>109</v>
      </c>
      <c r="C30" s="53" t="s">
        <v>59</v>
      </c>
      <c r="D30" s="54" t="s">
        <v>145</v>
      </c>
      <c r="E30" s="55">
        <v>21</v>
      </c>
      <c r="F30" s="55">
        <v>15.8</v>
      </c>
      <c r="G30" s="55">
        <v>17.100000000000001</v>
      </c>
      <c r="H30" s="55">
        <v>25.8</v>
      </c>
      <c r="I30" s="55">
        <v>22</v>
      </c>
      <c r="J30" s="55">
        <v>27.9</v>
      </c>
    </row>
    <row r="31" spans="1:10" ht="16.5" thickBot="1" x14ac:dyDescent="0.3">
      <c r="A31" s="45">
        <v>25</v>
      </c>
      <c r="B31" s="63" t="s">
        <v>110</v>
      </c>
      <c r="C31" s="53" t="s">
        <v>60</v>
      </c>
      <c r="D31" s="54" t="s">
        <v>145</v>
      </c>
      <c r="E31" s="55" t="s">
        <v>147</v>
      </c>
      <c r="F31" s="55" t="s">
        <v>147</v>
      </c>
      <c r="G31" s="55" t="s">
        <v>147</v>
      </c>
      <c r="H31" s="55" t="s">
        <v>147</v>
      </c>
      <c r="I31" s="55" t="s">
        <v>147</v>
      </c>
      <c r="J31" s="55" t="s">
        <v>147</v>
      </c>
    </row>
    <row r="32" spans="1:10" ht="33" customHeight="1" thickBot="1" x14ac:dyDescent="0.3">
      <c r="A32" s="45">
        <v>26</v>
      </c>
      <c r="B32" s="63" t="s">
        <v>111</v>
      </c>
      <c r="C32" s="53" t="s">
        <v>61</v>
      </c>
      <c r="D32" s="54" t="s">
        <v>145</v>
      </c>
      <c r="E32" s="55">
        <v>2.7</v>
      </c>
      <c r="F32" s="55">
        <v>2.2999999999999998</v>
      </c>
      <c r="G32" s="55">
        <v>2.6</v>
      </c>
      <c r="H32" s="55">
        <v>2.6</v>
      </c>
      <c r="I32" s="55">
        <v>1.7</v>
      </c>
      <c r="J32" s="55">
        <v>1.4</v>
      </c>
    </row>
    <row r="33" spans="1:10" ht="16.5" thickBot="1" x14ac:dyDescent="0.3">
      <c r="A33" s="45">
        <v>27</v>
      </c>
      <c r="B33" s="63" t="s">
        <v>112</v>
      </c>
      <c r="C33" s="53" t="s">
        <v>62</v>
      </c>
      <c r="D33" s="54" t="s">
        <v>145</v>
      </c>
      <c r="E33" s="55">
        <v>1.3</v>
      </c>
      <c r="F33" s="55">
        <v>0.9</v>
      </c>
      <c r="G33" s="55">
        <v>0.9</v>
      </c>
      <c r="H33" s="55">
        <v>0.8</v>
      </c>
      <c r="I33" s="55">
        <v>0.8</v>
      </c>
      <c r="J33" s="55">
        <v>0.4</v>
      </c>
    </row>
    <row r="34" spans="1:10" ht="16.5" thickBot="1" x14ac:dyDescent="0.3">
      <c r="A34" s="45">
        <v>28</v>
      </c>
      <c r="B34" s="63" t="s">
        <v>113</v>
      </c>
      <c r="C34" s="53" t="s">
        <v>63</v>
      </c>
      <c r="D34" s="54" t="s">
        <v>145</v>
      </c>
      <c r="E34" s="55">
        <v>0</v>
      </c>
      <c r="F34" s="55">
        <v>0</v>
      </c>
      <c r="G34" s="55">
        <v>0</v>
      </c>
      <c r="H34" s="55">
        <v>0</v>
      </c>
      <c r="I34" s="55">
        <v>0</v>
      </c>
      <c r="J34" s="55" t="s">
        <v>147</v>
      </c>
    </row>
    <row r="35" spans="1:10" ht="16.5" thickBot="1" x14ac:dyDescent="0.3">
      <c r="A35" s="45">
        <v>29</v>
      </c>
      <c r="B35" s="63" t="s">
        <v>114</v>
      </c>
      <c r="C35" s="53" t="s">
        <v>64</v>
      </c>
      <c r="D35" s="54" t="s">
        <v>145</v>
      </c>
      <c r="E35" s="55">
        <v>0.6</v>
      </c>
      <c r="F35" s="55">
        <v>0.5</v>
      </c>
      <c r="G35" s="55">
        <v>0.4</v>
      </c>
      <c r="H35" s="55">
        <v>0.3</v>
      </c>
      <c r="I35" s="55">
        <v>0.2</v>
      </c>
      <c r="J35" s="55">
        <v>0.2</v>
      </c>
    </row>
    <row r="36" spans="1:10" ht="16.5" thickBot="1" x14ac:dyDescent="0.3">
      <c r="A36" s="45">
        <v>30</v>
      </c>
      <c r="B36" s="63" t="s">
        <v>115</v>
      </c>
      <c r="C36" s="53" t="s">
        <v>65</v>
      </c>
      <c r="D36" s="54" t="s">
        <v>145</v>
      </c>
      <c r="E36" s="55">
        <v>3.2</v>
      </c>
      <c r="F36" s="55">
        <v>3.2</v>
      </c>
      <c r="G36" s="55">
        <v>3.2</v>
      </c>
      <c r="H36" s="55">
        <v>3.5</v>
      </c>
      <c r="I36" s="55">
        <v>3</v>
      </c>
      <c r="J36" s="55">
        <v>2.6</v>
      </c>
    </row>
    <row r="37" spans="1:10" x14ac:dyDescent="0.25">
      <c r="E37" s="43"/>
      <c r="F37" s="43"/>
      <c r="G37" s="43"/>
      <c r="H37" s="43"/>
      <c r="I37" s="43"/>
      <c r="J37" s="43"/>
    </row>
    <row r="38" spans="1:10" x14ac:dyDescent="0.25">
      <c r="B38" s="77" t="s">
        <v>165</v>
      </c>
      <c r="E38" s="51"/>
      <c r="F38" s="51"/>
      <c r="G38" s="51"/>
      <c r="H38" s="51"/>
      <c r="I38" s="51"/>
      <c r="J38" s="51"/>
    </row>
    <row r="39" spans="1:10" x14ac:dyDescent="0.25">
      <c r="B39" s="44" t="s">
        <v>166</v>
      </c>
    </row>
  </sheetData>
  <mergeCells count="5">
    <mergeCell ref="B6:J6"/>
    <mergeCell ref="B11:J11"/>
    <mergeCell ref="B1:J1"/>
    <mergeCell ref="B2:J2"/>
    <mergeCell ref="I3:J3"/>
  </mergeCell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B1" zoomScaleNormal="100" workbookViewId="0">
      <selection activeCell="B1" sqref="B1:L1"/>
    </sheetView>
  </sheetViews>
  <sheetFormatPr defaultRowHeight="15.75" x14ac:dyDescent="0.25"/>
  <cols>
    <col min="1" max="1" width="9.140625" style="43"/>
    <col min="2" max="2" width="36.85546875" style="44" customWidth="1"/>
    <col min="3" max="3" width="27.140625" style="44" customWidth="1"/>
    <col min="4" max="4" width="13" style="44" customWidth="1"/>
    <col min="5" max="12" width="11.42578125" style="44" customWidth="1"/>
    <col min="13" max="16384" width="9.140625" style="44"/>
  </cols>
  <sheetData>
    <row r="1" spans="1:12" s="42" customFormat="1" ht="36.75" customHeight="1" x14ac:dyDescent="0.25">
      <c r="B1" s="137" t="s">
        <v>178</v>
      </c>
      <c r="C1" s="138"/>
      <c r="D1" s="138"/>
      <c r="E1" s="138"/>
      <c r="F1" s="138"/>
      <c r="G1" s="138"/>
      <c r="H1" s="138"/>
      <c r="I1" s="138"/>
      <c r="J1" s="138"/>
      <c r="K1" s="138"/>
      <c r="L1" s="139"/>
    </row>
    <row r="2" spans="1:12" s="42" customFormat="1" ht="18.75" customHeight="1" thickBot="1" x14ac:dyDescent="0.3">
      <c r="B2" s="140" t="s">
        <v>84</v>
      </c>
      <c r="C2" s="141"/>
      <c r="D2" s="141"/>
      <c r="E2" s="141"/>
      <c r="F2" s="141"/>
      <c r="G2" s="141"/>
      <c r="H2" s="141"/>
      <c r="I2" s="141"/>
      <c r="J2" s="141"/>
      <c r="K2" s="141"/>
      <c r="L2" s="142"/>
    </row>
    <row r="3" spans="1:12" s="42" customFormat="1" ht="19.5" thickBot="1" x14ac:dyDescent="0.35">
      <c r="B3" s="64"/>
      <c r="C3" s="64"/>
      <c r="D3" s="64"/>
      <c r="E3" s="64"/>
      <c r="F3" s="64"/>
      <c r="G3" s="134" t="s">
        <v>171</v>
      </c>
      <c r="H3" s="134"/>
      <c r="I3" s="134"/>
      <c r="J3" s="134"/>
      <c r="K3" s="134"/>
      <c r="L3" s="114"/>
    </row>
    <row r="4" spans="1:12" ht="47.25" customHeight="1" thickBot="1" x14ac:dyDescent="0.3">
      <c r="A4" s="45"/>
      <c r="B4" s="46"/>
      <c r="C4" s="47" t="s">
        <v>116</v>
      </c>
      <c r="D4" s="48" t="s">
        <v>0</v>
      </c>
      <c r="E4" s="48">
        <v>2016</v>
      </c>
      <c r="F4" s="48">
        <v>2017</v>
      </c>
      <c r="G4" s="48">
        <v>2018</v>
      </c>
      <c r="H4" s="48">
        <v>2019</v>
      </c>
      <c r="I4" s="48">
        <v>2020</v>
      </c>
      <c r="J4" s="48">
        <v>2021</v>
      </c>
      <c r="K4" s="48">
        <v>2022</v>
      </c>
      <c r="L4" s="48">
        <v>2023</v>
      </c>
    </row>
    <row r="5" spans="1:12" ht="48" thickBot="1" x14ac:dyDescent="0.3">
      <c r="A5" s="45">
        <v>1</v>
      </c>
      <c r="B5" s="49" t="s">
        <v>146</v>
      </c>
      <c r="C5" s="49"/>
      <c r="D5" s="66" t="s">
        <v>145</v>
      </c>
      <c r="E5" s="50">
        <v>453.07299999999998</v>
      </c>
      <c r="F5" s="50">
        <v>453.43400000000003</v>
      </c>
      <c r="G5" s="50">
        <v>453.31700000000001</v>
      </c>
      <c r="H5" s="50">
        <v>426.08499999999998</v>
      </c>
      <c r="I5" s="83">
        <v>450.80099999999999</v>
      </c>
      <c r="J5" s="83">
        <v>464.93599999999998</v>
      </c>
      <c r="K5" s="83">
        <v>456.15899999999999</v>
      </c>
      <c r="L5" s="83">
        <v>489.54199999999997</v>
      </c>
    </row>
    <row r="6" spans="1:12" ht="16.5" customHeight="1" thickBot="1" x14ac:dyDescent="0.3">
      <c r="A6" s="135" t="s">
        <v>148</v>
      </c>
      <c r="B6" s="136"/>
      <c r="C6" s="136"/>
      <c r="D6" s="136"/>
      <c r="E6" s="136"/>
      <c r="F6" s="136"/>
      <c r="G6" s="136"/>
      <c r="H6" s="136"/>
      <c r="I6" s="136"/>
      <c r="J6" s="136"/>
      <c r="K6" s="136"/>
      <c r="L6" s="112"/>
    </row>
    <row r="7" spans="1:12" ht="16.5" thickBot="1" x14ac:dyDescent="0.3">
      <c r="A7" s="45">
        <v>2</v>
      </c>
      <c r="B7" s="52" t="s">
        <v>117</v>
      </c>
      <c r="C7" s="53" t="s">
        <v>37</v>
      </c>
      <c r="D7" s="54" t="s">
        <v>145</v>
      </c>
      <c r="E7" s="55">
        <v>163.215</v>
      </c>
      <c r="F7" s="55">
        <v>165.297</v>
      </c>
      <c r="G7" s="55">
        <v>168.64400000000001</v>
      </c>
      <c r="H7" s="55">
        <v>146.935</v>
      </c>
      <c r="I7" s="55">
        <v>154.15699999999998</v>
      </c>
      <c r="J7" s="55">
        <v>176.72900000000001</v>
      </c>
      <c r="K7" s="55">
        <v>199.191</v>
      </c>
      <c r="L7" s="85">
        <v>206.55500000000001</v>
      </c>
    </row>
    <row r="8" spans="1:12" ht="16.5" thickBot="1" x14ac:dyDescent="0.3">
      <c r="A8" s="45">
        <v>3</v>
      </c>
      <c r="B8" s="52" t="s">
        <v>118</v>
      </c>
      <c r="C8" s="53" t="s">
        <v>38</v>
      </c>
      <c r="D8" s="54" t="s">
        <v>145</v>
      </c>
      <c r="E8" s="55">
        <v>4.9969999999999999</v>
      </c>
      <c r="F8" s="55">
        <v>4.593</v>
      </c>
      <c r="G8" s="55">
        <v>4.6710000000000003</v>
      </c>
      <c r="H8" s="55">
        <v>4.2160000000000002</v>
      </c>
      <c r="I8" s="55">
        <v>3.6720000000000041</v>
      </c>
      <c r="J8" s="55">
        <v>3.552</v>
      </c>
      <c r="K8" s="55">
        <v>3.4350000000000001</v>
      </c>
      <c r="L8" s="85">
        <v>3.456</v>
      </c>
    </row>
    <row r="9" spans="1:12" ht="16.5" customHeight="1" thickBot="1" x14ac:dyDescent="0.3">
      <c r="A9" s="45">
        <v>4</v>
      </c>
      <c r="B9" s="52" t="s">
        <v>90</v>
      </c>
      <c r="C9" s="53" t="s">
        <v>66</v>
      </c>
      <c r="D9" s="54" t="s">
        <v>145</v>
      </c>
      <c r="E9" s="55">
        <v>176.803</v>
      </c>
      <c r="F9" s="55">
        <v>175.22300000000001</v>
      </c>
      <c r="G9" s="55">
        <v>173.523</v>
      </c>
      <c r="H9" s="55">
        <v>168.47200000000001</v>
      </c>
      <c r="I9" s="55">
        <v>152.25200000000012</v>
      </c>
      <c r="J9" s="55">
        <v>155.739</v>
      </c>
      <c r="K9" s="55">
        <v>143.916</v>
      </c>
      <c r="L9" s="85">
        <v>160.77000000000001</v>
      </c>
    </row>
    <row r="10" spans="1:12" ht="16.5" customHeight="1" thickBot="1" x14ac:dyDescent="0.3">
      <c r="A10" s="45"/>
      <c r="B10" s="128" t="s">
        <v>35</v>
      </c>
      <c r="C10" s="129"/>
      <c r="D10" s="129"/>
      <c r="E10" s="129"/>
      <c r="F10" s="129"/>
      <c r="G10" s="129"/>
      <c r="H10" s="129"/>
      <c r="I10" s="129"/>
      <c r="J10" s="129"/>
      <c r="K10" s="129"/>
      <c r="L10" s="112"/>
    </row>
    <row r="11" spans="1:12" ht="32.25" thickBot="1" x14ac:dyDescent="0.3">
      <c r="A11" s="45">
        <v>5</v>
      </c>
      <c r="B11" s="67" t="s">
        <v>119</v>
      </c>
      <c r="C11" s="60" t="s">
        <v>67</v>
      </c>
      <c r="D11" s="61" t="s">
        <v>145</v>
      </c>
      <c r="E11" s="71">
        <v>15.795999999999999</v>
      </c>
      <c r="F11" s="71">
        <v>15.94</v>
      </c>
      <c r="G11" s="71">
        <v>16.010000000000002</v>
      </c>
      <c r="H11" s="71">
        <v>16.727</v>
      </c>
      <c r="I11" s="71">
        <v>16.679000000000016</v>
      </c>
      <c r="J11" s="71">
        <v>17.8</v>
      </c>
      <c r="K11" s="71" t="s">
        <v>36</v>
      </c>
      <c r="L11" s="71" t="s">
        <v>36</v>
      </c>
    </row>
    <row r="12" spans="1:12" ht="48" thickBot="1" x14ac:dyDescent="0.3">
      <c r="A12" s="45">
        <v>6</v>
      </c>
      <c r="B12" s="67" t="s">
        <v>120</v>
      </c>
      <c r="C12" s="60" t="s">
        <v>68</v>
      </c>
      <c r="D12" s="61" t="s">
        <v>145</v>
      </c>
      <c r="E12" s="71">
        <v>3.5129999999999999</v>
      </c>
      <c r="F12" s="71">
        <v>3.59</v>
      </c>
      <c r="G12" s="71">
        <v>3.4710000000000001</v>
      </c>
      <c r="H12" s="71">
        <v>1.823</v>
      </c>
      <c r="I12" s="71">
        <v>1.6999999999999993</v>
      </c>
      <c r="J12" s="71">
        <v>1.6439999999999999</v>
      </c>
      <c r="K12" s="71" t="s">
        <v>36</v>
      </c>
      <c r="L12" s="71" t="s">
        <v>36</v>
      </c>
    </row>
    <row r="13" spans="1:12" ht="48" thickBot="1" x14ac:dyDescent="0.3">
      <c r="A13" s="45">
        <v>7</v>
      </c>
      <c r="B13" s="67" t="s">
        <v>121</v>
      </c>
      <c r="C13" s="60" t="s">
        <v>69</v>
      </c>
      <c r="D13" s="61" t="s">
        <v>145</v>
      </c>
      <c r="E13" s="71">
        <v>7.5460000000000003</v>
      </c>
      <c r="F13" s="71">
        <v>8.7959999999999994</v>
      </c>
      <c r="G13" s="71">
        <v>8.548</v>
      </c>
      <c r="H13" s="71">
        <v>9.5559999999999992</v>
      </c>
      <c r="I13" s="71">
        <v>10.942999999999998</v>
      </c>
      <c r="J13" s="71">
        <v>11.302</v>
      </c>
      <c r="K13" s="71" t="s">
        <v>36</v>
      </c>
      <c r="L13" s="71" t="s">
        <v>36</v>
      </c>
    </row>
    <row r="14" spans="1:12" ht="32.25" thickBot="1" x14ac:dyDescent="0.3">
      <c r="A14" s="45">
        <v>8</v>
      </c>
      <c r="B14" s="67" t="s">
        <v>122</v>
      </c>
      <c r="C14" s="60" t="s">
        <v>70</v>
      </c>
      <c r="D14" s="61" t="s">
        <v>145</v>
      </c>
      <c r="E14" s="71">
        <v>83.974000000000004</v>
      </c>
      <c r="F14" s="71">
        <v>83.94</v>
      </c>
      <c r="G14" s="71">
        <v>84.075999999999993</v>
      </c>
      <c r="H14" s="71">
        <v>83.453999999999994</v>
      </c>
      <c r="I14" s="71">
        <v>65.547999999999973</v>
      </c>
      <c r="J14" s="71">
        <v>62.353999999999999</v>
      </c>
      <c r="K14" s="71" t="s">
        <v>36</v>
      </c>
      <c r="L14" s="71" t="s">
        <v>36</v>
      </c>
    </row>
    <row r="15" spans="1:12" ht="32.25" thickBot="1" x14ac:dyDescent="0.3">
      <c r="A15" s="45">
        <v>9</v>
      </c>
      <c r="B15" s="67" t="s">
        <v>97</v>
      </c>
      <c r="C15" s="60" t="s">
        <v>71</v>
      </c>
      <c r="D15" s="61" t="s">
        <v>145</v>
      </c>
      <c r="E15" s="71">
        <v>13.864000000000001</v>
      </c>
      <c r="F15" s="71">
        <v>13.103</v>
      </c>
      <c r="G15" s="71">
        <v>13.983000000000001</v>
      </c>
      <c r="H15" s="71">
        <v>13.884</v>
      </c>
      <c r="I15" s="71">
        <v>13.894000000000233</v>
      </c>
      <c r="J15" s="71">
        <v>15.705</v>
      </c>
      <c r="K15" s="71" t="s">
        <v>36</v>
      </c>
      <c r="L15" s="71" t="s">
        <v>36</v>
      </c>
    </row>
    <row r="16" spans="1:12" ht="48" thickBot="1" x14ac:dyDescent="0.3">
      <c r="A16" s="45">
        <v>10</v>
      </c>
      <c r="B16" s="67" t="s">
        <v>123</v>
      </c>
      <c r="C16" s="60" t="s">
        <v>72</v>
      </c>
      <c r="D16" s="61" t="s">
        <v>145</v>
      </c>
      <c r="E16" s="71">
        <v>6.7000000000000004E-2</v>
      </c>
      <c r="F16" s="71">
        <v>6.7000000000000004E-2</v>
      </c>
      <c r="G16" s="71">
        <v>6.7000000000000004E-2</v>
      </c>
      <c r="H16" s="71">
        <v>8.7999999999999995E-2</v>
      </c>
      <c r="I16" s="71">
        <v>0.09</v>
      </c>
      <c r="J16" s="71">
        <v>0.09</v>
      </c>
      <c r="K16" s="71" t="s">
        <v>36</v>
      </c>
      <c r="L16" s="71" t="s">
        <v>36</v>
      </c>
    </row>
    <row r="17" spans="1:12" ht="48" thickBot="1" x14ac:dyDescent="0.3">
      <c r="A17" s="45">
        <v>11</v>
      </c>
      <c r="B17" s="68" t="s">
        <v>124</v>
      </c>
      <c r="C17" s="60" t="s">
        <v>73</v>
      </c>
      <c r="D17" s="61" t="s">
        <v>145</v>
      </c>
      <c r="E17" s="71">
        <v>26.47</v>
      </c>
      <c r="F17" s="71">
        <v>23.533000000000001</v>
      </c>
      <c r="G17" s="71">
        <v>21.657</v>
      </c>
      <c r="H17" s="71">
        <v>18.698</v>
      </c>
      <c r="I17" s="71">
        <v>18.298999999999921</v>
      </c>
      <c r="J17" s="71">
        <v>19.425999999999998</v>
      </c>
      <c r="K17" s="71" t="s">
        <v>36</v>
      </c>
      <c r="L17" s="71" t="s">
        <v>36</v>
      </c>
    </row>
    <row r="18" spans="1:12" ht="63.75" thickBot="1" x14ac:dyDescent="0.3">
      <c r="A18" s="45">
        <v>12</v>
      </c>
      <c r="B18" s="68" t="s">
        <v>125</v>
      </c>
      <c r="C18" s="60" t="s">
        <v>74</v>
      </c>
      <c r="D18" s="61" t="s">
        <v>145</v>
      </c>
      <c r="E18" s="71">
        <v>11.396000000000001</v>
      </c>
      <c r="F18" s="71">
        <v>11.718999999999999</v>
      </c>
      <c r="G18" s="71">
        <v>10.62</v>
      </c>
      <c r="H18" s="71">
        <v>9.6669999999999998</v>
      </c>
      <c r="I18" s="71">
        <v>9.4539999999999864</v>
      </c>
      <c r="J18" s="71">
        <v>9.8699999999999992</v>
      </c>
      <c r="K18" s="71" t="s">
        <v>36</v>
      </c>
      <c r="L18" s="71" t="s">
        <v>36</v>
      </c>
    </row>
    <row r="19" spans="1:12" ht="32.25" thickBot="1" x14ac:dyDescent="0.3">
      <c r="A19" s="45">
        <v>13</v>
      </c>
      <c r="B19" s="68" t="s">
        <v>126</v>
      </c>
      <c r="C19" s="60" t="s">
        <v>75</v>
      </c>
      <c r="D19" s="61" t="s">
        <v>145</v>
      </c>
      <c r="E19" s="71">
        <v>0.33400000000000002</v>
      </c>
      <c r="F19" s="71">
        <v>0.35799999999999998</v>
      </c>
      <c r="G19" s="71">
        <v>0.35699999999999998</v>
      </c>
      <c r="H19" s="71">
        <v>0.55700000000000005</v>
      </c>
      <c r="I19" s="71">
        <v>0.53500000000000003</v>
      </c>
      <c r="J19" s="71">
        <v>0.54900000000000004</v>
      </c>
      <c r="K19" s="71" t="s">
        <v>36</v>
      </c>
      <c r="L19" s="71" t="s">
        <v>36</v>
      </c>
    </row>
    <row r="20" spans="1:12" ht="32.25" thickBot="1" x14ac:dyDescent="0.3">
      <c r="A20" s="45">
        <v>14</v>
      </c>
      <c r="B20" s="69" t="s">
        <v>127</v>
      </c>
      <c r="C20" s="60" t="s">
        <v>76</v>
      </c>
      <c r="D20" s="61" t="s">
        <v>145</v>
      </c>
      <c r="E20" s="71">
        <v>0.59</v>
      </c>
      <c r="F20" s="71">
        <v>0.51300000000000001</v>
      </c>
      <c r="G20" s="71">
        <v>0.48799999999999999</v>
      </c>
      <c r="H20" s="71">
        <v>0.56999999999999995</v>
      </c>
      <c r="I20" s="71">
        <v>0.41099999999999998</v>
      </c>
      <c r="J20" s="71">
        <v>0.42699999999999999</v>
      </c>
      <c r="K20" s="71" t="s">
        <v>36</v>
      </c>
      <c r="L20" s="71" t="s">
        <v>36</v>
      </c>
    </row>
    <row r="21" spans="1:12" ht="32.25" thickBot="1" x14ac:dyDescent="0.3">
      <c r="A21" s="45">
        <v>15</v>
      </c>
      <c r="B21" s="68" t="s">
        <v>128</v>
      </c>
      <c r="C21" s="60" t="s">
        <v>77</v>
      </c>
      <c r="D21" s="61" t="s">
        <v>145</v>
      </c>
      <c r="E21" s="71">
        <v>8.94</v>
      </c>
      <c r="F21" s="71">
        <v>8.9339999999999993</v>
      </c>
      <c r="G21" s="71">
        <v>8.8559999999999999</v>
      </c>
      <c r="H21" s="71">
        <v>8.7669999999999995</v>
      </c>
      <c r="I21" s="71">
        <v>9.3280000000000101</v>
      </c>
      <c r="J21" s="71">
        <v>10.253</v>
      </c>
      <c r="K21" s="71" t="s">
        <v>36</v>
      </c>
      <c r="L21" s="71" t="s">
        <v>36</v>
      </c>
    </row>
    <row r="22" spans="1:12" ht="32.25" thickBot="1" x14ac:dyDescent="0.3">
      <c r="A22" s="45">
        <v>16</v>
      </c>
      <c r="B22" s="68" t="s">
        <v>129</v>
      </c>
      <c r="C22" s="60" t="s">
        <v>78</v>
      </c>
      <c r="D22" s="61" t="s">
        <v>145</v>
      </c>
      <c r="E22" s="71">
        <v>2.149</v>
      </c>
      <c r="F22" s="71">
        <v>2.7149999999999999</v>
      </c>
      <c r="G22" s="71">
        <v>3.097</v>
      </c>
      <c r="H22" s="71">
        <v>3.06</v>
      </c>
      <c r="I22" s="71">
        <v>2.9640000000000013</v>
      </c>
      <c r="J22" s="71">
        <v>3.3109999999999999</v>
      </c>
      <c r="K22" s="71" t="s">
        <v>36</v>
      </c>
      <c r="L22" s="71" t="s">
        <v>36</v>
      </c>
    </row>
    <row r="23" spans="1:12" ht="48" thickBot="1" x14ac:dyDescent="0.3">
      <c r="A23" s="45">
        <v>17</v>
      </c>
      <c r="B23" s="68" t="s">
        <v>130</v>
      </c>
      <c r="C23" s="60" t="s">
        <v>79</v>
      </c>
      <c r="D23" s="61" t="s">
        <v>145</v>
      </c>
      <c r="E23" s="71">
        <v>2.1629999999999998</v>
      </c>
      <c r="F23" s="71">
        <v>2.016</v>
      </c>
      <c r="G23" s="71">
        <v>2.294</v>
      </c>
      <c r="H23" s="71">
        <v>1.621</v>
      </c>
      <c r="I23" s="71">
        <v>2.4069999999999965</v>
      </c>
      <c r="J23" s="71">
        <v>3.0030000000000001</v>
      </c>
      <c r="K23" s="71" t="s">
        <v>36</v>
      </c>
      <c r="L23" s="71" t="s">
        <v>36</v>
      </c>
    </row>
    <row r="24" spans="1:12" ht="32.25" thickBot="1" x14ac:dyDescent="0.3">
      <c r="A24" s="45">
        <v>18</v>
      </c>
      <c r="B24" s="63" t="s">
        <v>131</v>
      </c>
      <c r="C24" s="53" t="s">
        <v>40</v>
      </c>
      <c r="D24" s="54" t="s">
        <v>145</v>
      </c>
      <c r="E24" s="85">
        <v>67.677999999999997</v>
      </c>
      <c r="F24" s="85">
        <v>61.792999999999999</v>
      </c>
      <c r="G24" s="85">
        <v>62.134999999999998</v>
      </c>
      <c r="H24" s="55">
        <v>63.796999999999997</v>
      </c>
      <c r="I24" s="55">
        <v>96.399000000000001</v>
      </c>
      <c r="J24" s="55">
        <v>87.977000000000004</v>
      </c>
      <c r="K24" s="55">
        <v>84.905000000000001</v>
      </c>
      <c r="L24" s="85">
        <v>96.19</v>
      </c>
    </row>
    <row r="25" spans="1:12" ht="32.25" thickBot="1" x14ac:dyDescent="0.3">
      <c r="A25" s="45">
        <v>19</v>
      </c>
      <c r="B25" s="63" t="s">
        <v>132</v>
      </c>
      <c r="C25" s="53" t="s">
        <v>55</v>
      </c>
      <c r="D25" s="54" t="s">
        <v>145</v>
      </c>
      <c r="E25" s="85">
        <v>8.6259999999999994</v>
      </c>
      <c r="F25" s="85">
        <v>8.8350000000000009</v>
      </c>
      <c r="G25" s="85">
        <v>9.798</v>
      </c>
      <c r="H25" s="55">
        <v>10.148999999999999</v>
      </c>
      <c r="I25" s="55">
        <v>9.847999999999999</v>
      </c>
      <c r="J25" s="55">
        <v>10.26</v>
      </c>
      <c r="K25" s="55">
        <v>11.35</v>
      </c>
      <c r="L25" s="85">
        <v>10.83</v>
      </c>
    </row>
    <row r="26" spans="1:12" ht="16.5" thickBot="1" x14ac:dyDescent="0.3">
      <c r="A26" s="45">
        <v>20</v>
      </c>
      <c r="B26" s="63" t="s">
        <v>106</v>
      </c>
      <c r="C26" s="53" t="s">
        <v>56</v>
      </c>
      <c r="D26" s="54" t="s">
        <v>145</v>
      </c>
      <c r="E26" s="85">
        <v>4.2679999999999998</v>
      </c>
      <c r="F26" s="85">
        <v>4.6029999999999998</v>
      </c>
      <c r="G26" s="85">
        <v>4.4029999999999996</v>
      </c>
      <c r="H26" s="55">
        <v>4.306</v>
      </c>
      <c r="I26" s="55">
        <v>3.3719999999999999</v>
      </c>
      <c r="J26" s="55">
        <v>3.8769999999999998</v>
      </c>
      <c r="K26" s="55">
        <v>4.2869999999999999</v>
      </c>
      <c r="L26" s="85">
        <v>4.8120000000000003</v>
      </c>
    </row>
    <row r="27" spans="1:12" ht="32.25" thickBot="1" x14ac:dyDescent="0.3">
      <c r="A27" s="45">
        <v>21</v>
      </c>
      <c r="B27" s="63" t="s">
        <v>133</v>
      </c>
      <c r="C27" s="53" t="s">
        <v>57</v>
      </c>
      <c r="D27" s="54" t="s">
        <v>145</v>
      </c>
      <c r="E27" s="85">
        <v>2.5299999999999998</v>
      </c>
      <c r="F27" s="85">
        <v>2.2250000000000001</v>
      </c>
      <c r="G27" s="85">
        <v>2.9430000000000001</v>
      </c>
      <c r="H27" s="55">
        <v>2.2450000000000001</v>
      </c>
      <c r="I27" s="55">
        <v>2.3409999999999997</v>
      </c>
      <c r="J27" s="55">
        <v>3.1139999999999999</v>
      </c>
      <c r="K27" s="55">
        <v>2.4580000000000002</v>
      </c>
      <c r="L27" s="85">
        <v>2.5129999999999999</v>
      </c>
    </row>
    <row r="28" spans="1:12" ht="32.25" thickBot="1" x14ac:dyDescent="0.3">
      <c r="A28" s="45">
        <v>22</v>
      </c>
      <c r="B28" s="63" t="s">
        <v>134</v>
      </c>
      <c r="C28" s="53" t="s">
        <v>58</v>
      </c>
      <c r="D28" s="54" t="s">
        <v>145</v>
      </c>
      <c r="E28" s="85">
        <v>22.98</v>
      </c>
      <c r="F28" s="85">
        <v>29.2</v>
      </c>
      <c r="G28" s="85">
        <v>25.530999999999999</v>
      </c>
      <c r="H28" s="55">
        <v>24.846</v>
      </c>
      <c r="I28" s="55">
        <v>27.658999999999999</v>
      </c>
      <c r="J28" s="55">
        <v>22.501000000000001</v>
      </c>
      <c r="K28" s="55">
        <v>4.1500000000000004</v>
      </c>
      <c r="L28" s="85">
        <v>2.2370000000000001</v>
      </c>
    </row>
    <row r="29" spans="1:12" ht="32.25" thickBot="1" x14ac:dyDescent="0.3">
      <c r="A29" s="45">
        <v>23</v>
      </c>
      <c r="B29" s="63" t="s">
        <v>135</v>
      </c>
      <c r="C29" s="53" t="s">
        <v>59</v>
      </c>
      <c r="D29" s="54" t="s">
        <v>145</v>
      </c>
      <c r="E29" s="85">
        <v>6.0000000000000001E-3</v>
      </c>
      <c r="F29" s="85">
        <v>6.0000000000000001E-3</v>
      </c>
      <c r="G29" s="85">
        <v>6.0000000000000001E-3</v>
      </c>
      <c r="H29" s="55">
        <v>5.2999999999999999E-2</v>
      </c>
      <c r="I29" s="55">
        <v>2.8000000000000001E-2</v>
      </c>
      <c r="J29" s="55">
        <v>4.1000000000000002E-2</v>
      </c>
      <c r="K29" s="55">
        <v>5.0999999999999997E-2</v>
      </c>
      <c r="L29" s="85">
        <v>4.8000000000000001E-2</v>
      </c>
    </row>
    <row r="30" spans="1:12" ht="16.5" thickBot="1" x14ac:dyDescent="0.3">
      <c r="A30" s="45">
        <v>24</v>
      </c>
      <c r="B30" s="63" t="s">
        <v>136</v>
      </c>
      <c r="C30" s="53" t="s">
        <v>60</v>
      </c>
      <c r="D30" s="54" t="s">
        <v>145</v>
      </c>
      <c r="E30" s="85" t="s">
        <v>149</v>
      </c>
      <c r="F30" s="85">
        <v>1E-3</v>
      </c>
      <c r="G30" s="85" t="s">
        <v>149</v>
      </c>
      <c r="H30" s="85" t="s">
        <v>149</v>
      </c>
      <c r="I30" s="85" t="s">
        <v>149</v>
      </c>
      <c r="J30" s="85" t="s">
        <v>149</v>
      </c>
      <c r="K30" s="55">
        <v>2.1000000000000001E-2</v>
      </c>
      <c r="L30" s="85">
        <v>8.0000000000000002E-3</v>
      </c>
    </row>
    <row r="31" spans="1:12" ht="16.5" thickBot="1" x14ac:dyDescent="0.3">
      <c r="A31" s="45">
        <v>25</v>
      </c>
      <c r="B31" s="63" t="s">
        <v>137</v>
      </c>
      <c r="C31" s="53" t="s">
        <v>61</v>
      </c>
      <c r="D31" s="54" t="s">
        <v>145</v>
      </c>
      <c r="E31" s="85" t="s">
        <v>149</v>
      </c>
      <c r="F31" s="85" t="s">
        <v>149</v>
      </c>
      <c r="G31" s="85" t="s">
        <v>149</v>
      </c>
      <c r="H31" s="85" t="s">
        <v>149</v>
      </c>
      <c r="I31" s="85" t="s">
        <v>149</v>
      </c>
      <c r="J31" s="85" t="s">
        <v>149</v>
      </c>
      <c r="K31" s="85" t="s">
        <v>149</v>
      </c>
      <c r="L31" s="85" t="s">
        <v>149</v>
      </c>
    </row>
    <row r="32" spans="1:12" ht="16.5" thickBot="1" x14ac:dyDescent="0.3">
      <c r="A32" s="45">
        <v>26</v>
      </c>
      <c r="B32" s="63" t="s">
        <v>138</v>
      </c>
      <c r="C32" s="53" t="s">
        <v>62</v>
      </c>
      <c r="D32" s="54" t="s">
        <v>145</v>
      </c>
      <c r="E32" s="85">
        <v>0.36899999999999999</v>
      </c>
      <c r="F32" s="85">
        <v>0.53800000000000003</v>
      </c>
      <c r="G32" s="85">
        <v>0.35499999999999998</v>
      </c>
      <c r="H32" s="55">
        <v>0.25900000000000001</v>
      </c>
      <c r="I32" s="55">
        <v>0.192</v>
      </c>
      <c r="J32" s="55">
        <v>0.153</v>
      </c>
      <c r="K32" s="55">
        <v>0.68500000000000005</v>
      </c>
      <c r="L32" s="85">
        <v>0.505</v>
      </c>
    </row>
    <row r="33" spans="1:12" ht="32.25" thickBot="1" x14ac:dyDescent="0.3">
      <c r="A33" s="45">
        <v>27</v>
      </c>
      <c r="B33" s="63" t="s">
        <v>139</v>
      </c>
      <c r="C33" s="53" t="s">
        <v>63</v>
      </c>
      <c r="D33" s="54" t="s">
        <v>145</v>
      </c>
      <c r="E33" s="85">
        <v>0.17499999999999999</v>
      </c>
      <c r="F33" s="85">
        <v>0.216</v>
      </c>
      <c r="G33" s="85">
        <v>0.19700000000000001</v>
      </c>
      <c r="H33" s="55">
        <v>0.11700000000000001</v>
      </c>
      <c r="I33" s="55">
        <v>5.7999999999999996E-2</v>
      </c>
      <c r="J33" s="55">
        <v>0.13200000000000001</v>
      </c>
      <c r="K33" s="55">
        <v>8.8999999999999996E-2</v>
      </c>
      <c r="L33" s="85">
        <v>8.3000000000000004E-2</v>
      </c>
    </row>
    <row r="34" spans="1:12" ht="32.25" thickBot="1" x14ac:dyDescent="0.3">
      <c r="A34" s="45">
        <v>28</v>
      </c>
      <c r="B34" s="63" t="s">
        <v>140</v>
      </c>
      <c r="C34" s="53" t="s">
        <v>64</v>
      </c>
      <c r="D34" s="54" t="s">
        <v>145</v>
      </c>
      <c r="E34" s="85">
        <v>0.52300000000000002</v>
      </c>
      <c r="F34" s="85">
        <v>0.13500000000000001</v>
      </c>
      <c r="G34" s="85">
        <v>0.50800000000000001</v>
      </c>
      <c r="H34" s="55">
        <v>0.249</v>
      </c>
      <c r="I34" s="55">
        <v>0.14299999999999996</v>
      </c>
      <c r="J34" s="55">
        <v>8.8999999999999996E-2</v>
      </c>
      <c r="K34" s="55">
        <v>0.27900000000000003</v>
      </c>
      <c r="L34" s="85">
        <v>0.28599999999999998</v>
      </c>
    </row>
    <row r="35" spans="1:12" ht="16.5" thickBot="1" x14ac:dyDescent="0.3">
      <c r="A35" s="45">
        <v>29</v>
      </c>
      <c r="B35" s="63" t="s">
        <v>112</v>
      </c>
      <c r="C35" s="53" t="s">
        <v>65</v>
      </c>
      <c r="D35" s="54" t="s">
        <v>145</v>
      </c>
      <c r="E35" s="85">
        <v>0.38900000000000001</v>
      </c>
      <c r="F35" s="85">
        <v>0.40500000000000003</v>
      </c>
      <c r="G35" s="85">
        <v>0.379</v>
      </c>
      <c r="H35" s="55">
        <v>0.26300000000000001</v>
      </c>
      <c r="I35" s="55">
        <v>0.51400000000000001</v>
      </c>
      <c r="J35" s="55">
        <v>0.55000000000000004</v>
      </c>
      <c r="K35" s="55">
        <v>0.59450000000000003</v>
      </c>
      <c r="L35" s="85">
        <v>0.38700000000000001</v>
      </c>
    </row>
    <row r="36" spans="1:12" ht="16.5" thickBot="1" x14ac:dyDescent="0.3">
      <c r="A36" s="45">
        <v>30</v>
      </c>
      <c r="B36" s="63" t="s">
        <v>113</v>
      </c>
      <c r="C36" s="53" t="s">
        <v>80</v>
      </c>
      <c r="D36" s="54" t="s">
        <v>145</v>
      </c>
      <c r="E36" s="85" t="s">
        <v>149</v>
      </c>
      <c r="F36" s="85" t="s">
        <v>149</v>
      </c>
      <c r="G36" s="85" t="s">
        <v>149</v>
      </c>
      <c r="H36" s="55">
        <v>1E-3</v>
      </c>
      <c r="I36" s="85" t="s">
        <v>149</v>
      </c>
      <c r="J36" s="55">
        <v>7.2999999999999995E-2</v>
      </c>
      <c r="K36" s="55">
        <v>0.09</v>
      </c>
      <c r="L36" s="85">
        <v>7.2999999999999995E-2</v>
      </c>
    </row>
    <row r="37" spans="1:12" ht="32.25" thickBot="1" x14ac:dyDescent="0.3">
      <c r="A37" s="45">
        <v>31</v>
      </c>
      <c r="B37" s="63" t="s">
        <v>141</v>
      </c>
      <c r="C37" s="53" t="s">
        <v>81</v>
      </c>
      <c r="D37" s="54" t="s">
        <v>145</v>
      </c>
      <c r="E37" s="85">
        <v>0.248</v>
      </c>
      <c r="F37" s="85">
        <v>0.28599999999999998</v>
      </c>
      <c r="G37" s="85">
        <v>0.13800000000000001</v>
      </c>
      <c r="H37" s="55">
        <v>0.109</v>
      </c>
      <c r="I37" s="55">
        <v>0.10300000000000001</v>
      </c>
      <c r="J37" s="55">
        <v>8.7999999999999995E-2</v>
      </c>
      <c r="K37" s="55">
        <v>0.46600000000000003</v>
      </c>
      <c r="L37" s="85">
        <v>0.63300000000000001</v>
      </c>
    </row>
    <row r="38" spans="1:12" ht="32.25" thickBot="1" x14ac:dyDescent="0.3">
      <c r="A38" s="45">
        <v>32</v>
      </c>
      <c r="B38" s="63" t="s">
        <v>142</v>
      </c>
      <c r="C38" s="53" t="s">
        <v>82</v>
      </c>
      <c r="D38" s="54" t="s">
        <v>145</v>
      </c>
      <c r="E38" s="85">
        <v>0.11600000000000001</v>
      </c>
      <c r="F38" s="85">
        <v>7.8E-2</v>
      </c>
      <c r="G38" s="85">
        <v>8.5999999999999993E-2</v>
      </c>
      <c r="H38" s="55">
        <v>6.8000000000000005E-2</v>
      </c>
      <c r="I38" s="55">
        <v>6.3000000000000014E-2</v>
      </c>
      <c r="J38" s="55">
        <v>6.4000000000000001E-2</v>
      </c>
      <c r="K38" s="55">
        <v>0.16200000000000001</v>
      </c>
      <c r="L38" s="85">
        <v>0.13900000000000001</v>
      </c>
    </row>
    <row r="39" spans="1:12" ht="17.25" customHeight="1" thickBot="1" x14ac:dyDescent="0.3">
      <c r="A39" s="45">
        <v>33</v>
      </c>
      <c r="B39" s="63" t="s">
        <v>143</v>
      </c>
      <c r="C39" s="53" t="s">
        <v>83</v>
      </c>
      <c r="D39" s="54" t="s">
        <v>145</v>
      </c>
      <c r="E39" s="85" t="s">
        <v>149</v>
      </c>
      <c r="F39" s="85" t="s">
        <v>149</v>
      </c>
      <c r="G39" s="85" t="s">
        <v>149</v>
      </c>
      <c r="H39" s="85" t="s">
        <v>149</v>
      </c>
      <c r="I39" s="85" t="s">
        <v>149</v>
      </c>
      <c r="J39" s="85" t="s">
        <v>149</v>
      </c>
      <c r="K39" s="55">
        <v>2.9000000000000001E-2</v>
      </c>
      <c r="L39" s="85">
        <v>1.7000000000000001E-2</v>
      </c>
    </row>
    <row r="40" spans="1:12" x14ac:dyDescent="0.25">
      <c r="E40" s="43"/>
      <c r="F40" s="43"/>
      <c r="G40" s="43"/>
      <c r="H40" s="43"/>
      <c r="I40" s="43"/>
      <c r="J40" s="84"/>
      <c r="K40" s="84"/>
      <c r="L40" s="84"/>
    </row>
    <row r="41" spans="1:12" x14ac:dyDescent="0.25">
      <c r="B41" s="77" t="s">
        <v>165</v>
      </c>
    </row>
    <row r="42" spans="1:12" x14ac:dyDescent="0.25">
      <c r="B42" s="44" t="s">
        <v>166</v>
      </c>
    </row>
  </sheetData>
  <mergeCells count="5">
    <mergeCell ref="G3:L3"/>
    <mergeCell ref="A6:L6"/>
    <mergeCell ref="B10:L10"/>
    <mergeCell ref="B1:L1"/>
    <mergeCell ref="B2:L2"/>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115" zoomScaleNormal="115" workbookViewId="0">
      <selection sqref="A1:H1"/>
    </sheetView>
  </sheetViews>
  <sheetFormatPr defaultRowHeight="15" x14ac:dyDescent="0.25"/>
  <cols>
    <col min="8" max="8" width="11.28515625" customWidth="1"/>
  </cols>
  <sheetData>
    <row r="1" spans="1:8" ht="15.75" x14ac:dyDescent="0.25">
      <c r="A1" s="150" t="s">
        <v>151</v>
      </c>
      <c r="B1" s="150"/>
      <c r="C1" s="150"/>
      <c r="D1" s="150"/>
      <c r="E1" s="150"/>
      <c r="F1" s="150"/>
      <c r="G1" s="150"/>
      <c r="H1" s="150"/>
    </row>
    <row r="2" spans="1:8" ht="15.75" x14ac:dyDescent="0.25">
      <c r="A2" s="151" t="s">
        <v>156</v>
      </c>
      <c r="B2" s="151"/>
      <c r="C2" s="151"/>
      <c r="D2" s="151"/>
      <c r="E2" s="151"/>
      <c r="F2" s="151"/>
      <c r="G2" s="151"/>
      <c r="H2" s="151"/>
    </row>
    <row r="3" spans="1:8" x14ac:dyDescent="0.25">
      <c r="A3" s="152" t="s">
        <v>170</v>
      </c>
      <c r="B3" s="152"/>
      <c r="C3" s="152"/>
      <c r="D3" s="152"/>
      <c r="E3" s="152"/>
      <c r="F3" s="152"/>
      <c r="G3" s="152"/>
      <c r="H3" s="152"/>
    </row>
    <row r="4" spans="1:8" ht="15.75" x14ac:dyDescent="0.25">
      <c r="A4" s="143" t="s">
        <v>152</v>
      </c>
      <c r="B4" s="143"/>
      <c r="C4" s="143"/>
      <c r="D4" s="143"/>
      <c r="E4" s="143"/>
      <c r="F4" s="143"/>
      <c r="G4" s="143"/>
      <c r="H4" s="143"/>
    </row>
    <row r="5" spans="1:8" ht="36.75" customHeight="1" x14ac:dyDescent="0.25">
      <c r="A5" s="153" t="s">
        <v>157</v>
      </c>
      <c r="B5" s="153"/>
      <c r="C5" s="153"/>
      <c r="D5" s="153"/>
      <c r="E5" s="153"/>
      <c r="F5" s="153"/>
      <c r="G5" s="153"/>
      <c r="H5" s="153"/>
    </row>
    <row r="6" spans="1:8" ht="61.5" customHeight="1" x14ac:dyDescent="0.25">
      <c r="A6" s="144" t="s">
        <v>158</v>
      </c>
      <c r="B6" s="144"/>
      <c r="C6" s="144"/>
      <c r="D6" s="144"/>
      <c r="E6" s="144"/>
      <c r="F6" s="144"/>
      <c r="G6" s="144"/>
      <c r="H6" s="144"/>
    </row>
    <row r="7" spans="1:8" ht="50.25" customHeight="1" x14ac:dyDescent="0.25">
      <c r="A7" s="144" t="s">
        <v>164</v>
      </c>
      <c r="B7" s="144"/>
      <c r="C7" s="144"/>
      <c r="D7" s="144"/>
      <c r="E7" s="144"/>
      <c r="F7" s="144"/>
      <c r="G7" s="144"/>
      <c r="H7" s="144"/>
    </row>
    <row r="8" spans="1:8" ht="51.75" customHeight="1" x14ac:dyDescent="0.25">
      <c r="A8" s="144" t="s">
        <v>187</v>
      </c>
      <c r="B8" s="144"/>
      <c r="C8" s="144"/>
      <c r="D8" s="144"/>
      <c r="E8" s="144"/>
      <c r="F8" s="144"/>
      <c r="G8" s="144"/>
      <c r="H8" s="144"/>
    </row>
    <row r="9" spans="1:8" ht="15.75" x14ac:dyDescent="0.25">
      <c r="A9" s="149" t="s">
        <v>153</v>
      </c>
      <c r="B9" s="149"/>
      <c r="C9" s="149"/>
      <c r="D9" s="149"/>
      <c r="E9" s="149"/>
      <c r="F9" s="149"/>
      <c r="G9" s="149"/>
      <c r="H9" s="149"/>
    </row>
    <row r="10" spans="1:8" ht="34.5" customHeight="1" x14ac:dyDescent="0.25">
      <c r="A10" s="144" t="s">
        <v>159</v>
      </c>
      <c r="B10" s="144"/>
      <c r="C10" s="144"/>
      <c r="D10" s="144"/>
      <c r="E10" s="144"/>
      <c r="F10" s="144"/>
      <c r="G10" s="144"/>
      <c r="H10" s="144"/>
    </row>
    <row r="11" spans="1:8" ht="37.5" customHeight="1" x14ac:dyDescent="0.25">
      <c r="A11" s="144" t="s">
        <v>181</v>
      </c>
      <c r="B11" s="144"/>
      <c r="C11" s="144"/>
      <c r="D11" s="144"/>
      <c r="E11" s="144"/>
      <c r="F11" s="144"/>
      <c r="G11" s="144"/>
      <c r="H11" s="144"/>
    </row>
    <row r="12" spans="1:8" ht="118.5" customHeight="1" x14ac:dyDescent="0.25">
      <c r="A12" s="145" t="s">
        <v>188</v>
      </c>
      <c r="B12" s="145"/>
      <c r="C12" s="145"/>
      <c r="D12" s="145"/>
      <c r="E12" s="145"/>
      <c r="F12" s="145"/>
      <c r="G12" s="145"/>
      <c r="H12" s="145"/>
    </row>
    <row r="13" spans="1:8" ht="165" customHeight="1" x14ac:dyDescent="0.25">
      <c r="A13" s="145" t="s">
        <v>189</v>
      </c>
      <c r="B13" s="145"/>
      <c r="C13" s="145"/>
      <c r="D13" s="145"/>
      <c r="E13" s="145"/>
      <c r="F13" s="145"/>
      <c r="G13" s="145"/>
      <c r="H13" s="145"/>
    </row>
    <row r="14" spans="1:8" ht="135.75" customHeight="1" x14ac:dyDescent="0.25">
      <c r="A14" s="145" t="s">
        <v>190</v>
      </c>
      <c r="B14" s="145"/>
      <c r="C14" s="145"/>
      <c r="D14" s="145"/>
      <c r="E14" s="145"/>
      <c r="F14" s="145"/>
      <c r="G14" s="145"/>
      <c r="H14" s="145"/>
    </row>
    <row r="15" spans="1:8" ht="49.5" customHeight="1" x14ac:dyDescent="0.25">
      <c r="A15" s="145" t="s">
        <v>160</v>
      </c>
      <c r="B15" s="145"/>
      <c r="C15" s="145"/>
      <c r="D15" s="145"/>
      <c r="E15" s="145"/>
      <c r="F15" s="145"/>
      <c r="G15" s="145"/>
      <c r="H15" s="145"/>
    </row>
    <row r="16" spans="1:8" ht="48.75" customHeight="1" x14ac:dyDescent="0.25">
      <c r="A16" s="146" t="s">
        <v>182</v>
      </c>
      <c r="B16" s="146"/>
      <c r="C16" s="146"/>
      <c r="D16" s="146"/>
      <c r="E16" s="146"/>
      <c r="F16" s="146"/>
      <c r="G16" s="146"/>
      <c r="H16" s="146"/>
    </row>
    <row r="17" spans="1:8" ht="32.25" customHeight="1" x14ac:dyDescent="0.25">
      <c r="A17" s="146" t="s">
        <v>183</v>
      </c>
      <c r="B17" s="146"/>
      <c r="C17" s="146"/>
      <c r="D17" s="146"/>
      <c r="E17" s="146"/>
      <c r="F17" s="146"/>
      <c r="G17" s="146"/>
      <c r="H17" s="146"/>
    </row>
    <row r="18" spans="1:8" ht="15.75" x14ac:dyDescent="0.25">
      <c r="A18" s="74"/>
    </row>
    <row r="19" spans="1:8" ht="15.75" x14ac:dyDescent="0.25">
      <c r="A19" s="143" t="s">
        <v>154</v>
      </c>
      <c r="B19" s="143"/>
      <c r="C19" s="143"/>
      <c r="D19" s="143"/>
      <c r="E19" s="143"/>
      <c r="F19" s="143"/>
      <c r="G19" s="143"/>
      <c r="H19" s="143"/>
    </row>
    <row r="20" spans="1:8" ht="29.25" customHeight="1" x14ac:dyDescent="0.25">
      <c r="A20" s="147" t="s">
        <v>161</v>
      </c>
      <c r="B20" s="147"/>
      <c r="C20" s="147"/>
      <c r="D20" s="147"/>
      <c r="E20" s="147"/>
      <c r="F20" s="147"/>
      <c r="G20" s="147"/>
      <c r="H20" s="147"/>
    </row>
    <row r="21" spans="1:8" ht="64.5" customHeight="1" x14ac:dyDescent="0.25">
      <c r="A21" s="144" t="s">
        <v>184</v>
      </c>
      <c r="B21" s="144"/>
      <c r="C21" s="144"/>
      <c r="D21" s="144"/>
      <c r="E21" s="144"/>
      <c r="F21" s="144"/>
      <c r="G21" s="144"/>
      <c r="H21" s="144"/>
    </row>
    <row r="22" spans="1:8" ht="61.5" customHeight="1" x14ac:dyDescent="0.25">
      <c r="A22" s="144" t="s">
        <v>185</v>
      </c>
      <c r="B22" s="144"/>
      <c r="C22" s="144"/>
      <c r="D22" s="144"/>
      <c r="E22" s="144"/>
      <c r="F22" s="144"/>
      <c r="G22" s="144"/>
      <c r="H22" s="144"/>
    </row>
    <row r="23" spans="1:8" ht="32.25" customHeight="1" x14ac:dyDescent="0.25">
      <c r="A23" s="147" t="s">
        <v>162</v>
      </c>
      <c r="B23" s="147"/>
      <c r="C23" s="147"/>
      <c r="D23" s="147"/>
      <c r="E23" s="147"/>
      <c r="F23" s="147"/>
      <c r="G23" s="147"/>
      <c r="H23" s="147"/>
    </row>
    <row r="24" spans="1:8" ht="33" customHeight="1" x14ac:dyDescent="0.25">
      <c r="A24" s="148" t="s">
        <v>191</v>
      </c>
      <c r="B24" s="148"/>
      <c r="C24" s="148"/>
      <c r="D24" s="148"/>
      <c r="E24" s="148"/>
      <c r="F24" s="148"/>
      <c r="G24" s="148"/>
      <c r="H24" s="148"/>
    </row>
    <row r="25" spans="1:8" ht="9" customHeight="1" x14ac:dyDescent="0.25"/>
    <row r="26" spans="1:8" ht="15.75" x14ac:dyDescent="0.25">
      <c r="A26" s="143" t="s">
        <v>155</v>
      </c>
      <c r="B26" s="143"/>
      <c r="C26" s="143"/>
      <c r="D26" s="143"/>
      <c r="E26" s="143"/>
      <c r="F26" s="143"/>
      <c r="G26" s="143"/>
      <c r="H26" s="143"/>
    </row>
    <row r="27" spans="1:8" ht="48.75" customHeight="1" x14ac:dyDescent="0.25">
      <c r="A27" s="144" t="s">
        <v>163</v>
      </c>
      <c r="B27" s="144"/>
      <c r="C27" s="144"/>
      <c r="D27" s="144"/>
      <c r="E27" s="144"/>
      <c r="F27" s="144"/>
      <c r="G27" s="144"/>
      <c r="H27" s="144"/>
    </row>
  </sheetData>
  <mergeCells count="25">
    <mergeCell ref="A12:H12"/>
    <mergeCell ref="A15:H15"/>
    <mergeCell ref="A19:H19"/>
    <mergeCell ref="A1:H1"/>
    <mergeCell ref="A2:H2"/>
    <mergeCell ref="A3:H3"/>
    <mergeCell ref="A4:H4"/>
    <mergeCell ref="A5:H5"/>
    <mergeCell ref="A6:H6"/>
    <mergeCell ref="A26:H26"/>
    <mergeCell ref="A27:H27"/>
    <mergeCell ref="A8:H8"/>
    <mergeCell ref="A7:H7"/>
    <mergeCell ref="A13:H13"/>
    <mergeCell ref="A14:H14"/>
    <mergeCell ref="A16:H16"/>
    <mergeCell ref="A17:H17"/>
    <mergeCell ref="A20:H20"/>
    <mergeCell ref="A21:H21"/>
    <mergeCell ref="A22:H22"/>
    <mergeCell ref="A23:H23"/>
    <mergeCell ref="A24:H24"/>
    <mergeCell ref="A9:H9"/>
    <mergeCell ref="A10:H10"/>
    <mergeCell ref="A11:H11"/>
  </mergeCells>
  <pageMargins left="0.7" right="0.7" top="0.75" bottom="0.75" header="0.3" footer="0.3"/>
  <pageSetup paperSize="9" orientation="portrait" verticalDpi="0" r:id="rId1"/>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A-1a - total</vt:lpstr>
      <vt:lpstr>A-1b-econ.activity 2010-2015</vt:lpstr>
      <vt:lpstr>A-1c-econ.activity 2016-2023</vt:lpstr>
      <vt:lpstr>Metadata</vt:lpstr>
      <vt:lpstr>'A-1a - total'!Область_печати</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dc:creator>
  <cp:lastModifiedBy>Масловская Екатерина Сергеевна</cp:lastModifiedBy>
  <cp:lastPrinted>2024-07-17T14:52:18Z</cp:lastPrinted>
  <dcterms:created xsi:type="dcterms:W3CDTF">2012-12-01T12:24:39Z</dcterms:created>
  <dcterms:modified xsi:type="dcterms:W3CDTF">2024-07-17T15:07:43Z</dcterms:modified>
</cp:coreProperties>
</file>